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AD859C99-10CC-4EE1-BA8D-1C28FE12E0F0}" xr6:coauthVersionLast="47" xr6:coauthVersionMax="47" xr10:uidLastSave="{00000000-0000-0000-0000-000000000000}"/>
  <bookViews>
    <workbookView xWindow="-108" yWindow="-108" windowWidth="23256" windowHeight="12456" xr2:uid="{1E49AD04-B1CE-49A9-A4A9-18399DF18459}"/>
  </bookViews>
  <sheets>
    <sheet name="Anexo No. 2 Presup Ing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'[2]Inversión total en programas'!$A$50:$IV$50,'[2]Inversión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'[3]Anexo 1 Minagricultura'!#REF!</definedName>
    <definedName name="CABEZAS_PROYEC">'[4]Anexo 1 Minagricultura'!#REF!</definedName>
    <definedName name="CONTRATOS">#REF!</definedName>
    <definedName name="CUOTAPPC2005">'[5]Anexo 1'!#REF!</definedName>
    <definedName name="CUOTAPPC2013">'[5]Anexo 1'!#REF!</definedName>
    <definedName name="CUOTAPPC203">'[5]Anexo 1'!#REF!</definedName>
    <definedName name="DIAG_PPC">#REF!</definedName>
    <definedName name="DIRECCION">[6]consecutivo!$M$9:$M$13</definedName>
    <definedName name="DISTRIBUIDOR">#REF!</definedName>
    <definedName name="Dólar">#REF!</definedName>
    <definedName name="eeeee">'[5]Ejecución ingresos 2023'!#REF!</definedName>
    <definedName name="EPPC">'[5]Anexo 1'!$C$50</definedName>
    <definedName name="Euro">#REF!</definedName>
    <definedName name="FDGFDG">#REF!</definedName>
    <definedName name="FECHA_DE_RECIBIDO">[7]BASE!$E$3:$E$177</definedName>
    <definedName name="FOMENTO">'[5]Anexo 1'!$C$49</definedName>
    <definedName name="FOMENTOS">'[8]Anexo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'[5]Anexo 1'!$D$11</definedName>
    <definedName name="RESERV_FUTU">#REF!</definedName>
    <definedName name="Resumeningresos" hidden="1">'[9]Inversión total en programas'!$A$50:$IV$50,'[9]Inversión total en programas'!$A$60:$IV$63</definedName>
    <definedName name="saldo">'[5]Ejecución ingresos 2023'!#REF!</definedName>
    <definedName name="saldos">'[5]Ejecución ingresos 2023'!#REF!</definedName>
    <definedName name="SUPERA2004">'[5]Anexo 1'!#REF!</definedName>
    <definedName name="SUPERA2005">'[5]Anexo 1'!#REF!</definedName>
    <definedName name="SUPERA2010">'[10]Anexo 1 Minagricultura'!$C$21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'[5]Anexo 1'!$D$28</definedName>
    <definedName name="xx">[11]Ingresos!$C$19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'[12]Ingresos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8" i="1" s="1"/>
  <c r="E27" i="1"/>
  <c r="D27" i="1"/>
  <c r="D26" i="1"/>
  <c r="D25" i="1"/>
  <c r="D24" i="1"/>
  <c r="C23" i="1"/>
  <c r="D22" i="1"/>
  <c r="D21" i="1"/>
  <c r="D20" i="1" s="1"/>
  <c r="C20" i="1"/>
  <c r="C19" i="1"/>
  <c r="D18" i="1"/>
  <c r="E18" i="1" s="1"/>
  <c r="D17" i="1"/>
  <c r="D16" i="1"/>
  <c r="E16" i="1" s="1"/>
  <c r="C15" i="1"/>
  <c r="C30" i="1" s="1"/>
  <c r="D23" i="1" l="1"/>
  <c r="E23" i="1" s="1"/>
  <c r="D15" i="1"/>
  <c r="E15" i="1" s="1"/>
  <c r="D19" i="1"/>
  <c r="E19" i="1" s="1"/>
  <c r="E20" i="1"/>
  <c r="E21" i="1"/>
  <c r="E22" i="1"/>
  <c r="E17" i="1"/>
  <c r="E26" i="1"/>
  <c r="E24" i="1"/>
  <c r="E25" i="1"/>
  <c r="D30" i="1" l="1"/>
  <c r="E30" i="1" s="1"/>
</calcChain>
</file>

<file path=xl/sharedStrings.xml><?xml version="1.0" encoding="utf-8"?>
<sst xmlns="http://schemas.openxmlformats.org/spreadsheetml/2006/main" count="27" uniqueCount="27">
  <si>
    <t>MINISTERIO DE AGRICULTURA Y DESARROLLO RURAL
FORMATO PARA LA PRESENTACIÓN DEL PRESUPUESTO DE INGRESOS 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</si>
  <si>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</si>
  <si>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</si>
  <si>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</si>
  <si>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</si>
  <si>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</si>
  <si>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2</t>
  </si>
  <si>
    <t>Cifras Expresadas en Pesos Colombianos</t>
  </si>
  <si>
    <t>Nombre de la Cuenta</t>
  </si>
  <si>
    <t>PROYECCIÓN CIERRE DEL
PRESUPUESTO AÑO VIGENTE 
AL 31 DE JULIO DE 2024</t>
  </si>
  <si>
    <t>PRESUPUESTO AÑO SIGUIENTE</t>
  </si>
  <si>
    <t>AÑO VIGENTE/AÑO SIGUIENTE(%)</t>
  </si>
  <si>
    <t>INGRESOS CORRIENTES U OPERACIONALES</t>
  </si>
  <si>
    <t>Cuota de Fomento</t>
  </si>
  <si>
    <t xml:space="preserve">Cuota de Vigencias anteriores </t>
  </si>
  <si>
    <t>Superávit</t>
  </si>
  <si>
    <t>INGRESOS RECURSOS DE CAPITAL O  NO OPERACIONALES</t>
  </si>
  <si>
    <t>Ingresos Financieros</t>
  </si>
  <si>
    <t>Rendimientos Financieros FNP</t>
  </si>
  <si>
    <t>Rendimientos Financieros PPC</t>
  </si>
  <si>
    <t xml:space="preserve">OTROS INGRESOS </t>
  </si>
  <si>
    <t>Ventas Programa PPC</t>
  </si>
  <si>
    <t>Financieros FNP</t>
  </si>
  <si>
    <t>Financieros PPC</t>
  </si>
  <si>
    <t>Extraordinarios FNP</t>
  </si>
  <si>
    <t>Programas y proyectos FNP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</si>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</sst>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name val="Arial"/>
      <family val="2"/>
    </font>
    <font>
      <b/>
      <sz val="12"/>
      <name val="Century Gothic"/>
      <family val="2"/>
    </font>
    <font>
      <b/>
      <sz val="10"/>
      <color theme="1"/>
      <name val="Century Gothic"/>
      <family val="2"/>
    </font>
    <font>
      <b/>
      <sz val="12"/>
      <color indexed="8"/>
      <name val="Century Gothic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b/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14" fontId="6" fillId="0" borderId="0" xfId="3" applyNumberFormat="1" applyFont="1" applyAlignment="1">
      <alignment horizontal="center" vertical="center" wrapText="1"/>
    </xf>
    <xf numFmtId="0" fontId="8" fillId="0" borderId="0" xfId="0" applyFont="1" applyAlignment="1">
      <alignment wrapText="1"/>
    </xf>
    <xf numFmtId="9" fontId="3" fillId="0" borderId="0" xfId="2" applyFont="1"/>
    <xf numFmtId="0" fontId="9" fillId="0" borderId="0" xfId="0" applyFont="1"/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9" fontId="5" fillId="2" borderId="9" xfId="2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9" fontId="5" fillId="2" borderId="11" xfId="2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wrapText="1"/>
    </xf>
    <xf numFmtId="164" fontId="8" fillId="4" borderId="13" xfId="1" applyNumberFormat="1" applyFont="1" applyFill="1" applyBorder="1" applyAlignment="1">
      <alignment vertical="center" wrapText="1"/>
    </xf>
    <xf numFmtId="9" fontId="8" fillId="4" borderId="13" xfId="2" applyFont="1" applyFill="1" applyBorder="1" applyAlignment="1">
      <alignment horizontal="center" vertical="center" wrapText="1"/>
    </xf>
    <xf numFmtId="164" fontId="8" fillId="4" borderId="13" xfId="1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164" fontId="5" fillId="2" borderId="13" xfId="1" applyNumberFormat="1" applyFont="1" applyFill="1" applyBorder="1" applyAlignment="1">
      <alignment horizontal="center" vertical="center" wrapText="1"/>
    </xf>
    <xf numFmtId="9" fontId="5" fillId="2" borderId="13" xfId="2" applyFont="1" applyFill="1" applyBorder="1" applyAlignment="1">
      <alignment horizontal="center" vertical="center" wrapText="1"/>
    </xf>
    <xf numFmtId="0" fontId="3" fillId="4" borderId="0" xfId="0" applyFont="1" applyFill="1"/>
    <xf numFmtId="0" fontId="5" fillId="0" borderId="12" xfId="0" applyFont="1" applyBorder="1"/>
    <xf numFmtId="164" fontId="5" fillId="4" borderId="13" xfId="1" applyNumberFormat="1" applyFont="1" applyFill="1" applyBorder="1" applyAlignment="1">
      <alignment horizontal="center" vertical="center" wrapText="1"/>
    </xf>
    <xf numFmtId="9" fontId="5" fillId="4" borderId="13" xfId="2" applyFont="1" applyFill="1" applyBorder="1" applyAlignment="1">
      <alignment horizontal="center" vertical="center" wrapText="1"/>
    </xf>
    <xf numFmtId="0" fontId="5" fillId="5" borderId="12" xfId="0" applyFont="1" applyFill="1" applyBorder="1"/>
    <xf numFmtId="10" fontId="5" fillId="2" borderId="13" xfId="2" applyNumberFormat="1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vertical="center" wrapText="1"/>
    </xf>
    <xf numFmtId="164" fontId="5" fillId="4" borderId="15" xfId="1" applyNumberFormat="1" applyFont="1" applyFill="1" applyBorder="1" applyAlignment="1">
      <alignment horizontal="center" vertical="center" wrapText="1"/>
    </xf>
    <xf numFmtId="9" fontId="5" fillId="4" borderId="15" xfId="2" applyFont="1" applyFill="1" applyBorder="1" applyAlignment="1">
      <alignment horizontal="center" vertical="center" wrapText="1"/>
    </xf>
    <xf numFmtId="164" fontId="3" fillId="0" borderId="0" xfId="0" applyNumberFormat="1" applyFont="1"/>
  </cellXfs>
  <cellStyles count="4">
    <cellStyle name="Millares" xfId="1" builtinId="3"/>
    <cellStyle name="Normal" xfId="0" builtinId="0"/>
    <cellStyle name="Normal 2 2" xfId="3" xr:uid="{22B85759-B655-4A89-99CB-ACBAA3795AF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0</xdr:row>
      <xdr:rowOff>23813</xdr:rowOff>
    </xdr:from>
    <xdr:ext cx="994173" cy="316119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9AB25FE-C971-456B-8B77-D0FEDD89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173830" y="23813"/>
          <a:ext cx="994173" cy="31611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5</xdr:col>
      <xdr:colOff>0</xdr:colOff>
      <xdr:row>0</xdr:row>
      <xdr:rowOff>145677</xdr:rowOff>
    </xdr:from>
    <xdr:to>
      <xdr:col>6</xdr:col>
      <xdr:colOff>377101</xdr:colOff>
      <xdr:row>7</xdr:row>
      <xdr:rowOff>41624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B6E124-E802-4C4F-B29E-F23578E0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0111" y="145677"/>
          <a:ext cx="1155429" cy="1259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s%20Acuerdo%2011.xlsx" TargetMode="External"/><Relationship Id="rId2" Type="http://schemas.openxmlformats.org/officeDocument/2006/relationships/externalLinkPath" Target="file:///Y:\A&#241;o%202024\Acuerdos%20presupuestales%202024\Definitivos\Anexos%20Acuerdo%2011.xlsx" TargetMode="External"/><Relationship Id="rId1" Type="http://schemas.openxmlformats.org/officeDocument/2006/relationships/externalLinkPath" Target="/A&#241;o%202024/Acuerdos%20presupuestales%202024/Definitivos/Anexos%20Acuerdo%201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proyec cabezas"/>
      <sheetName val="Ventas EPPC"/>
      <sheetName val="Superavit 2024 pro"/>
      <sheetName val="Detallado gastos generales"/>
      <sheetName val="Cursos"/>
      <sheetName val="Nómina y honorarios 2025 SM"/>
      <sheetName val="Nómina y honorarios 2025 IPC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Anexo No. 2 Presup Ingr"/>
      <sheetName val="Anexo No. 3 Presupt Gtos MOD"/>
      <sheetName val="Anexo No. 4 Regionaliz ProyectM"/>
      <sheetName val="Anexo 5 Planta y Equipo 2025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definedNames>
      <definedName name="VTAS2005" refersTo="='Ingreso'!$C$28"/>
    </definedNames>
    <sheetDataSet>
      <sheetData sheetId="0"/>
      <sheetData sheetId="1"/>
      <sheetData sheetId="2"/>
      <sheetData sheetId="3">
        <row r="9">
          <cell r="C9">
            <v>97068349187</v>
          </cell>
        </row>
        <row r="13">
          <cell r="C13">
            <v>1109773135</v>
          </cell>
        </row>
        <row r="17">
          <cell r="C17">
            <v>39713450731</v>
          </cell>
        </row>
        <row r="24">
          <cell r="C24">
            <v>2083302968.1658757</v>
          </cell>
        </row>
        <row r="25">
          <cell r="C25">
            <v>1287604570.9848771</v>
          </cell>
        </row>
        <row r="28">
          <cell r="C28">
            <v>794288493.60000002</v>
          </cell>
        </row>
        <row r="29">
          <cell r="C29">
            <v>108005735.5</v>
          </cell>
        </row>
        <row r="30">
          <cell r="C30">
            <v>5654863</v>
          </cell>
        </row>
        <row r="31">
          <cell r="C31">
            <v>58544269</v>
          </cell>
        </row>
        <row r="32">
          <cell r="C32">
            <v>0</v>
          </cell>
        </row>
      </sheetData>
      <sheetData sheetId="4"/>
      <sheetData sheetId="5">
        <row r="28">
          <cell r="C28">
            <v>45727</v>
          </cell>
        </row>
      </sheetData>
      <sheetData sheetId="6"/>
      <sheetData sheetId="7"/>
      <sheetData sheetId="8">
        <row r="28">
          <cell r="C28">
            <v>112392635781</v>
          </cell>
        </row>
      </sheetData>
      <sheetData sheetId="9"/>
      <sheetData sheetId="10">
        <row r="28">
          <cell r="C28" t="str">
            <v>Anderson Maca</v>
          </cell>
        </row>
      </sheetData>
      <sheetData sheetId="11">
        <row r="28">
          <cell r="C28">
            <v>1</v>
          </cell>
        </row>
      </sheetData>
      <sheetData sheetId="12">
        <row r="28">
          <cell r="C28">
            <v>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8">
          <cell r="C28">
            <v>55143798</v>
          </cell>
        </row>
      </sheetData>
      <sheetData sheetId="22"/>
      <sheetData sheetId="23"/>
      <sheetData sheetId="24">
        <row r="28">
          <cell r="C28">
            <v>0</v>
          </cell>
        </row>
      </sheetData>
      <sheetData sheetId="25">
        <row r="28">
          <cell r="C28">
            <v>2495687116</v>
          </cell>
        </row>
      </sheetData>
      <sheetData sheetId="26">
        <row r="28">
          <cell r="C28">
            <v>257500000</v>
          </cell>
        </row>
      </sheetData>
      <sheetData sheetId="27">
        <row r="28">
          <cell r="C28">
            <v>39154236</v>
          </cell>
        </row>
      </sheetData>
      <sheetData sheetId="28">
        <row r="28">
          <cell r="C28">
            <v>2436384</v>
          </cell>
        </row>
      </sheetData>
      <sheetData sheetId="29"/>
      <sheetData sheetId="30"/>
      <sheetData sheetId="31">
        <row r="28">
          <cell r="C28">
            <v>2755001928</v>
          </cell>
        </row>
      </sheetData>
      <sheetData sheetId="32">
        <row r="28">
          <cell r="C28">
            <v>0</v>
          </cell>
        </row>
      </sheetData>
      <sheetData sheetId="33">
        <row r="28">
          <cell r="C28">
            <v>203814955</v>
          </cell>
        </row>
      </sheetData>
      <sheetData sheetId="34">
        <row r="28">
          <cell r="C28">
            <v>16159487.039999997</v>
          </cell>
        </row>
      </sheetData>
      <sheetData sheetId="35">
        <row r="28">
          <cell r="C28" t="str">
            <v>ATLÁNTICO</v>
          </cell>
        </row>
      </sheetData>
      <sheetData sheetId="36">
        <row r="28">
          <cell r="C28">
            <v>39154236</v>
          </cell>
        </row>
      </sheetData>
      <sheetData sheetId="37">
        <row r="28">
          <cell r="C28">
            <v>58503164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9">
          <cell r="B19">
            <v>595216053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9D98-51B5-40CB-B96B-5EA2CCA994BC}">
  <sheetPr>
    <tabColor theme="9" tint="0.39997558519241921"/>
    <pageSetUpPr fitToPage="1"/>
  </sheetPr>
  <dimension ref="B1:K32"/>
  <sheetViews>
    <sheetView showGridLines="0" tabSelected="1" zoomScale="70" zoomScaleNormal="7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12" sqref="B12:E12"/>
    </sheetView>
  </sheetViews>
  <sheetFormatPr baseColWidth="10" defaultColWidth="11.44140625" defaultRowHeight="15" x14ac:dyDescent="0.25"/>
  <cols>
    <col min="1" max="1" width="1.6640625" style="3" customWidth="1"/>
    <col min="2" max="2" width="60" style="11" customWidth="1"/>
    <col min="3" max="3" width="30.5546875" style="3" customWidth="1"/>
    <col min="4" max="4" width="29" style="3" customWidth="1"/>
    <col min="5" max="5" width="24.88671875" style="12" customWidth="1"/>
    <col min="6" max="16384" width="11.44140625" style="3"/>
  </cols>
  <sheetData>
    <row r="1" spans="2:11" ht="17.25" customHeight="1" x14ac:dyDescent="0.25">
      <c r="B1" s="1" t="s">
        <v>0</v>
      </c>
      <c r="C1" s="2"/>
      <c r="D1" s="2"/>
      <c r="E1" s="2"/>
    </row>
    <row r="2" spans="2:11" x14ac:dyDescent="0.25">
      <c r="B2" s="1"/>
      <c r="C2" s="2"/>
      <c r="D2" s="2"/>
      <c r="E2" s="2"/>
    </row>
    <row r="3" spans="2:11" x14ac:dyDescent="0.25">
      <c r="B3" s="1"/>
      <c r="C3" s="2"/>
      <c r="D3" s="2"/>
      <c r="E3" s="2"/>
    </row>
    <row r="4" spans="2:11" x14ac:dyDescent="0.25">
      <c r="B4" s="1"/>
      <c r="C4" s="2"/>
      <c r="D4" s="2"/>
      <c r="E4" s="2"/>
    </row>
    <row r="5" spans="2:11" ht="15.6" thickBot="1" x14ac:dyDescent="0.3">
      <c r="B5" s="4" t="s">
        <v>1</v>
      </c>
      <c r="C5" s="5"/>
      <c r="D5" s="5"/>
      <c r="E5" s="5"/>
      <c r="F5" s="6"/>
    </row>
    <row r="6" spans="2:11" x14ac:dyDescent="0.25">
      <c r="B6" s="7"/>
      <c r="C6" s="7"/>
      <c r="D6" s="7"/>
      <c r="E6" s="7"/>
      <c r="F6" s="6"/>
    </row>
    <row r="7" spans="2:11" x14ac:dyDescent="0.25">
      <c r="B7" s="8" t="s">
        <v>2</v>
      </c>
      <c r="C7" s="9" t="s">
        <v>3</v>
      </c>
      <c r="D7" s="9"/>
      <c r="E7" s="9"/>
      <c r="F7" s="6"/>
    </row>
    <row r="8" spans="2:11" x14ac:dyDescent="0.25">
      <c r="B8" s="8" t="s">
        <v>4</v>
      </c>
      <c r="C8" s="9">
        <v>2025</v>
      </c>
      <c r="D8" s="9"/>
      <c r="E8" s="9"/>
      <c r="F8" s="6"/>
    </row>
    <row r="9" spans="2:11" x14ac:dyDescent="0.25">
      <c r="B9" s="8" t="s">
        <v>5</v>
      </c>
      <c r="C9" s="10">
        <v>45604</v>
      </c>
      <c r="D9" s="10"/>
      <c r="E9" s="10"/>
    </row>
    <row r="10" spans="2:11" x14ac:dyDescent="0.25">
      <c r="K10" s="13"/>
    </row>
    <row r="11" spans="2:11" x14ac:dyDescent="0.25">
      <c r="B11" s="14" t="s">
        <v>6</v>
      </c>
      <c r="C11" s="14"/>
      <c r="D11" s="14"/>
      <c r="E11" s="14"/>
    </row>
    <row r="12" spans="2:11" ht="15.6" thickBot="1" x14ac:dyDescent="0.3">
      <c r="B12" s="15" t="s">
        <v>7</v>
      </c>
      <c r="C12" s="15"/>
      <c r="D12" s="15"/>
      <c r="E12" s="15"/>
    </row>
    <row r="13" spans="2:11" ht="34.5" customHeight="1" thickTop="1" thickBot="1" x14ac:dyDescent="0.3">
      <c r="B13" s="16" t="s">
        <v>8</v>
      </c>
      <c r="C13" s="17" t="s">
        <v>9</v>
      </c>
      <c r="D13" s="18" t="s">
        <v>10</v>
      </c>
      <c r="E13" s="19" t="s">
        <v>11</v>
      </c>
    </row>
    <row r="14" spans="2:11" ht="28.5" customHeight="1" thickBot="1" x14ac:dyDescent="0.3">
      <c r="B14" s="20"/>
      <c r="C14" s="21"/>
      <c r="D14" s="22"/>
      <c r="E14" s="23"/>
    </row>
    <row r="15" spans="2:11" ht="27" customHeight="1" x14ac:dyDescent="0.25">
      <c r="B15" s="24" t="s">
        <v>12</v>
      </c>
      <c r="C15" s="25">
        <f>SUM(C16:C18)</f>
        <v>113298159815</v>
      </c>
      <c r="D15" s="25">
        <f>SUM(D16:D18)</f>
        <v>137891573053</v>
      </c>
      <c r="E15" s="26">
        <f>(D15/C15)-1</f>
        <v>0.21706807311043352</v>
      </c>
    </row>
    <row r="16" spans="2:11" x14ac:dyDescent="0.25">
      <c r="B16" s="27" t="s">
        <v>13</v>
      </c>
      <c r="C16" s="28">
        <v>83457083465</v>
      </c>
      <c r="D16" s="28">
        <f>+[1]Ingreso!C9</f>
        <v>97068349187</v>
      </c>
      <c r="E16" s="29">
        <f t="shared" ref="E16:E30" si="0">(D16/C16)-1</f>
        <v>0.16309299530828025</v>
      </c>
    </row>
    <row r="17" spans="2:5" x14ac:dyDescent="0.25">
      <c r="B17" s="27" t="s">
        <v>14</v>
      </c>
      <c r="C17" s="30">
        <v>1873793435</v>
      </c>
      <c r="D17" s="30">
        <f>+[1]Ingreso!C13</f>
        <v>1109773135</v>
      </c>
      <c r="E17" s="29">
        <f t="shared" si="0"/>
        <v>-0.4077398744862184</v>
      </c>
    </row>
    <row r="18" spans="2:5" x14ac:dyDescent="0.25">
      <c r="B18" s="27" t="s">
        <v>15</v>
      </c>
      <c r="C18" s="30">
        <v>27967282915</v>
      </c>
      <c r="D18" s="30">
        <f>+[1]Ingreso!C17</f>
        <v>39713450731</v>
      </c>
      <c r="E18" s="29">
        <f t="shared" si="0"/>
        <v>0.41999674590126346</v>
      </c>
    </row>
    <row r="19" spans="2:5" ht="30" x14ac:dyDescent="0.25">
      <c r="B19" s="31" t="s">
        <v>16</v>
      </c>
      <c r="C19" s="32">
        <f>+C20+C23</f>
        <v>4481736156</v>
      </c>
      <c r="D19" s="32">
        <f>+D20+D23</f>
        <v>4337400900.2507534</v>
      </c>
      <c r="E19" s="33">
        <f t="shared" si="0"/>
        <v>-3.2205210375005122E-2</v>
      </c>
    </row>
    <row r="20" spans="2:5" x14ac:dyDescent="0.25">
      <c r="B20" s="31" t="s">
        <v>17</v>
      </c>
      <c r="C20" s="32">
        <f>SUM(C21:C22)</f>
        <v>2955368500</v>
      </c>
      <c r="D20" s="32">
        <f>SUM(D21:D22)</f>
        <v>3370907539.150753</v>
      </c>
      <c r="E20" s="33">
        <f t="shared" si="0"/>
        <v>0.14060481430682947</v>
      </c>
    </row>
    <row r="21" spans="2:5" s="34" customFormat="1" x14ac:dyDescent="0.25">
      <c r="B21" s="27" t="s">
        <v>18</v>
      </c>
      <c r="C21" s="30">
        <v>2009805090</v>
      </c>
      <c r="D21" s="30">
        <f>+[1]Ingreso!C24</f>
        <v>2083302968.1658757</v>
      </c>
      <c r="E21" s="29">
        <f t="shared" si="0"/>
        <v>3.6569654705111532E-2</v>
      </c>
    </row>
    <row r="22" spans="2:5" s="34" customFormat="1" x14ac:dyDescent="0.25">
      <c r="B22" s="27" t="s">
        <v>19</v>
      </c>
      <c r="C22" s="30">
        <v>945563410</v>
      </c>
      <c r="D22" s="30">
        <f>+[1]Ingreso!C25</f>
        <v>1287604570.9848771</v>
      </c>
      <c r="E22" s="29">
        <f t="shared" si="0"/>
        <v>0.36173265311194425</v>
      </c>
    </row>
    <row r="23" spans="2:5" x14ac:dyDescent="0.25">
      <c r="B23" s="31" t="s">
        <v>20</v>
      </c>
      <c r="C23" s="32">
        <f>SUM(C24:C28)</f>
        <v>1526367656</v>
      </c>
      <c r="D23" s="32">
        <f>SUM(D24:D28)</f>
        <v>966493361.10000002</v>
      </c>
      <c r="E23" s="33">
        <f t="shared" si="0"/>
        <v>-0.36680172873107575</v>
      </c>
    </row>
    <row r="24" spans="2:5" x14ac:dyDescent="0.25">
      <c r="B24" s="27" t="s">
        <v>21</v>
      </c>
      <c r="C24" s="30">
        <v>728705086</v>
      </c>
      <c r="D24" s="30">
        <f>+[1]Ingreso!VTAS2005</f>
        <v>794288493.60000002</v>
      </c>
      <c r="E24" s="29">
        <f t="shared" si="0"/>
        <v>8.9999931193014859E-2</v>
      </c>
    </row>
    <row r="25" spans="2:5" x14ac:dyDescent="0.25">
      <c r="B25" s="27" t="s">
        <v>22</v>
      </c>
      <c r="C25" s="30">
        <v>216011471</v>
      </c>
      <c r="D25" s="30">
        <f>+[1]Ingreso!C29</f>
        <v>108005735.5</v>
      </c>
      <c r="E25" s="29">
        <f t="shared" si="0"/>
        <v>-0.5</v>
      </c>
    </row>
    <row r="26" spans="2:5" x14ac:dyDescent="0.25">
      <c r="B26" s="27" t="s">
        <v>23</v>
      </c>
      <c r="C26" s="30">
        <v>68273298</v>
      </c>
      <c r="D26" s="30">
        <f>+[1]Ingreso!C30</f>
        <v>5654863</v>
      </c>
      <c r="E26" s="29">
        <f t="shared" si="0"/>
        <v>-0.91717313846476256</v>
      </c>
    </row>
    <row r="27" spans="2:5" x14ac:dyDescent="0.25">
      <c r="B27" s="27" t="s">
        <v>24</v>
      </c>
      <c r="C27" s="30">
        <v>255877801</v>
      </c>
      <c r="D27" s="30">
        <f>+[1]Ingreso!C31</f>
        <v>58544269</v>
      </c>
      <c r="E27" s="29">
        <f t="shared" si="0"/>
        <v>-0.77120223492932083</v>
      </c>
    </row>
    <row r="28" spans="2:5" x14ac:dyDescent="0.25">
      <c r="B28" s="27" t="s">
        <v>25</v>
      </c>
      <c r="C28" s="30">
        <v>257500000</v>
      </c>
      <c r="D28" s="30">
        <f>+[1]Ingreso!C32</f>
        <v>0</v>
      </c>
      <c r="E28" s="29">
        <f t="shared" si="0"/>
        <v>-1</v>
      </c>
    </row>
    <row r="29" spans="2:5" x14ac:dyDescent="0.25">
      <c r="B29" s="35"/>
      <c r="C29" s="36"/>
      <c r="D29" s="36"/>
      <c r="E29" s="37"/>
    </row>
    <row r="30" spans="2:5" x14ac:dyDescent="0.25">
      <c r="B30" s="38" t="s">
        <v>26</v>
      </c>
      <c r="C30" s="32">
        <f>+C15+C19</f>
        <v>117779895971</v>
      </c>
      <c r="D30" s="32">
        <f>+D15+D19</f>
        <v>142228973953.25076</v>
      </c>
      <c r="E30" s="39">
        <f t="shared" si="0"/>
        <v>0.20758277786448942</v>
      </c>
    </row>
    <row r="31" spans="2:5" ht="15.6" thickBot="1" x14ac:dyDescent="0.3">
      <c r="B31" s="40"/>
      <c r="C31" s="41"/>
      <c r="D31" s="41"/>
      <c r="E31" s="42"/>
    </row>
    <row r="32" spans="2:5" s="12" customFormat="1" ht="15.6" thickTop="1" x14ac:dyDescent="0.25">
      <c r="B32" s="11"/>
      <c r="C32" s="3"/>
      <c r="D32" s="43"/>
    </row>
  </sheetData>
  <mergeCells count="12">
    <mergeCell ref="C9:E9"/>
    <mergeCell ref="B11:E11"/>
    <mergeCell ref="B12:E12"/>
    <mergeCell ref="B13:B14"/>
    <mergeCell ref="C13:C14"/>
    <mergeCell ref="D13:D14"/>
    <mergeCell ref="E13:E14"/>
    <mergeCell ref="B1:E4"/>
    <mergeCell ref="B5:E5"/>
    <mergeCell ref="B6:E6"/>
    <mergeCell ref="C7:E7"/>
    <mergeCell ref="C8:E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2 Presup Ingr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2026-03-31T22:42:54Z</dcterms:created>
  <dcterms:modified xsi:type="dcterms:W3CDTF">2026-03-31T22:43:55Z</dcterms:modified>
</cp:coreProperties>
</file>