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Presupuestos modificados\"/>
    </mc:Choice>
  </mc:AlternateContent>
  <xr:revisionPtr revIDLastSave="0" documentId="13_ncr:1_{EC1A117A-91AD-4C80-8821-C5A94A753838}" xr6:coauthVersionLast="47" xr6:coauthVersionMax="47" xr10:uidLastSave="{00000000-0000-0000-0000-000000000000}"/>
  <bookViews>
    <workbookView xWindow="-108" yWindow="-108" windowWidth="23256" windowHeight="12456" xr2:uid="{E0BCE271-6294-47B5-AB5A-07E702D6C03D}"/>
  </bookViews>
  <sheets>
    <sheet name="Anexo No. 13 Sgto Trim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hidden="1">#REF!</definedName>
    <definedName name="ANEXO" hidden="1">'[4]Inversión total en programas'!$A$50:$IV$50,'[4]Inversión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'[5]Anexo 1 Minagricultura'!#REF!</definedName>
    <definedName name="CABEZAS_PROYEC">'[6]Anexo 1 Minagricultura'!#REF!</definedName>
    <definedName name="CONTRATOS">#REF!</definedName>
    <definedName name="CUOTAPPC2005">'[7]Anexo 1'!#REF!</definedName>
    <definedName name="CUOTAPPC2013">'[7]Anexo 1'!#REF!</definedName>
    <definedName name="CUOTAPPC203">'[7]Anexo 1'!#REF!</definedName>
    <definedName name="DIAG_PPC">#REF!</definedName>
    <definedName name="DIRECCION">[8]consecutivo!$M$9:$M$13</definedName>
    <definedName name="DISTRIBUIDOR">#REF!</definedName>
    <definedName name="Dólar">#REF!</definedName>
    <definedName name="eeeee">'[7]Ejecución ingresos 2023'!#REF!</definedName>
    <definedName name="EPPC">'[7]Anexo 1'!$C$50</definedName>
    <definedName name="Euro">#REF!</definedName>
    <definedName name="FDGFDG">#REF!</definedName>
    <definedName name="FECHA_DE_RECIBIDO">[9]BASE!$E$3:$E$177</definedName>
    <definedName name="FOMENTO">'[7]Anexo 1'!$C$49</definedName>
    <definedName name="FOMENTOS">'[10]Anexo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'[7]Anexo 1'!$D$11</definedName>
    <definedName name="RESERV_FUTU">#REF!</definedName>
    <definedName name="Resumeningresos" hidden="1">'[11]Inversión total en programas'!$A$50:$IV$50,'[11]Inversión total en programas'!$A$60:$IV$63</definedName>
    <definedName name="saldo">'[7]Ejecución ingresos 2023'!#REF!</definedName>
    <definedName name="saldos">'[7]Ejecución ingresos 2023'!#REF!</definedName>
    <definedName name="SUPERA2004">'[7]Anexo 1'!#REF!</definedName>
    <definedName name="SUPERA2005">'[7]Anexo 1'!#REF!</definedName>
    <definedName name="SUPERA2010">'[12]Anexo 1 Minagricultura'!$C$21</definedName>
    <definedName name="SUPERA2012">'[7]Anexo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'[7]Anexo 1'!$D$28</definedName>
    <definedName name="xx">[13]Ingresos!$C$19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'[14]Ingresos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D31" i="1"/>
  <c r="C31" i="1"/>
  <c r="G31" i="1" s="1"/>
  <c r="B31" i="1"/>
  <c r="C30" i="1"/>
  <c r="G30" i="1" s="1"/>
  <c r="B30" i="1"/>
  <c r="C29" i="1"/>
  <c r="G29" i="1" s="1"/>
  <c r="B29" i="1"/>
  <c r="C28" i="1"/>
  <c r="G28" i="1" s="1"/>
  <c r="B28" i="1"/>
  <c r="C27" i="1"/>
  <c r="G27" i="1" s="1"/>
  <c r="B27" i="1"/>
  <c r="F26" i="1"/>
  <c r="F22" i="1" s="1"/>
  <c r="E26" i="1"/>
  <c r="E22" i="1" s="1"/>
  <c r="D26" i="1"/>
  <c r="D22" i="1" s="1"/>
  <c r="D33" i="1" s="1"/>
  <c r="C26" i="1"/>
  <c r="G26" i="1" s="1"/>
  <c r="C25" i="1"/>
  <c r="G25" i="1" s="1"/>
  <c r="C24" i="1"/>
  <c r="C23" i="1" s="1"/>
  <c r="F23" i="1"/>
  <c r="E23" i="1"/>
  <c r="D23" i="1"/>
  <c r="G21" i="1"/>
  <c r="C20" i="1"/>
  <c r="G20" i="1" s="1"/>
  <c r="C19" i="1"/>
  <c r="G19" i="1" s="1"/>
  <c r="C18" i="1"/>
  <c r="C17" i="1" s="1"/>
  <c r="F17" i="1"/>
  <c r="E17" i="1"/>
  <c r="D17" i="1"/>
  <c r="G23" i="1" l="1"/>
  <c r="C22" i="1"/>
  <c r="G22" i="1" s="1"/>
  <c r="G18" i="1"/>
  <c r="G17" i="1"/>
  <c r="E33" i="1"/>
  <c r="F33" i="1"/>
  <c r="G24" i="1"/>
  <c r="C33" i="1" l="1"/>
  <c r="G3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Jeimy Pilar Vargas Romero</author>
  </authors>
  <commentList>
    <comment ref="D30" authorId="0" shapeId="0" xr:uid="{3C991703-05E6-4815-BB85-4D3D9D3C8F1B}">
      <text>
        <r>
          <rPr>
            <sz val="9"/>
            <color indexed="81"/>
            <rFont val="Tahoma"/>
            <family val="2"/>
          </rPr>
          <t xml:space="preserve">Ingresos por arrendamiento de espacios 
</t>
        </r>
      </text>
    </comment>
    <comment ref="D31" authorId="0" shapeId="0" xr:uid="{5631AC5E-5E46-40B2-85FF-AEAFCB3D15EB}">
      <text>
        <r>
          <rPr>
            <sz val="9"/>
            <color indexed="81"/>
            <rFont val="Tahoma"/>
            <family val="2"/>
          </rPr>
          <t>Convenio gobernación de Cundinamarca 160,000,000
Gira técnica 244,200,000
Diplomado 17,500,000
curso de Calidad y tecnología de productos cárnicos frescos y cocidos 62,500,000</t>
        </r>
      </text>
    </comment>
  </commentList>
</comments>
</file>

<file path=xl/sharedStrings.xml><?xml version="1.0" encoding="utf-8"?>
<sst xmlns="http://schemas.openxmlformats.org/spreadsheetml/2006/main" count="24" uniqueCount="24">
  <si>
    <t>MINISTERIO DE AGRICULTURA Y DESARROLLO RURAL
FORMATO MODIFICACIONES Y PRESUPUESTO AJUSTADO DE INGRESOS, GASTOS DE FUNCIONAMIENTO (INCLUYE CONTRAPRESTACIÓN POR ADMINISTRACIÓN) E INVERSIÓN
DE LOS FONDOS DE FOMENTO AGRICOLAS, FORESTALES, PECUARIOS Y PESQUEROS, Y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</si>
  <si>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</si>
  <si>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</si>
  <si>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</si>
  <si>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</si>
  <si>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</si>
  <si>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13</t>
  </si>
  <si>
    <t>Cifras Expresadas en Pesos Colombianos</t>
  </si>
  <si>
    <t>C O N C E P T O</t>
  </si>
  <si>
    <t>TOTAL PRESUPUESTO INICIAL</t>
  </si>
  <si>
    <t>ADICIÓN</t>
  </si>
  <si>
    <t>REDUCCIÓN</t>
  </si>
  <si>
    <t>TRASLADO</t>
  </si>
  <si>
    <t>TOTAL PRESUPUESTO AJUSTADO</t>
  </si>
  <si>
    <t>INGRESOS OPERACIONALES</t>
  </si>
  <si>
    <t>Cuota de Fomento</t>
  </si>
  <si>
    <t>Intereses de Mora</t>
  </si>
  <si>
    <t>Superavit de Ejercicio Anteriores</t>
  </si>
  <si>
    <t>INGRESOS NO OPERACIONALES</t>
  </si>
  <si>
    <t>Ingresos Financieros</t>
  </si>
  <si>
    <t>Ingresos Financieros FNP</t>
  </si>
  <si>
    <t>Ingresos Financieros EPPC</t>
  </si>
  <si>
    <t xml:space="preserve">OTROS INGRESOS </t>
  </si>
  <si>
    <t>TOTAL PRESUPUESTO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</si>
</sst>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164" fontId="0" fillId="0" borderId="0" xfId="1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8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164" fontId="8" fillId="0" borderId="0" xfId="1" applyNumberFormat="1" applyFont="1" applyAlignment="1">
      <alignment vertical="center" wrapText="1"/>
    </xf>
    <xf numFmtId="0" fontId="9" fillId="0" borderId="0" xfId="2" applyFont="1" applyAlignment="1">
      <alignment vertical="center" wrapText="1"/>
    </xf>
    <xf numFmtId="0" fontId="6" fillId="0" borderId="0" xfId="2" applyFont="1" applyAlignment="1">
      <alignment horizontal="left" vertical="center" wrapText="1"/>
    </xf>
    <xf numFmtId="0" fontId="9" fillId="2" borderId="0" xfId="2" applyFont="1" applyFill="1" applyAlignment="1">
      <alignment vertical="center" wrapText="1"/>
    </xf>
    <xf numFmtId="164" fontId="9" fillId="0" borderId="0" xfId="1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16" fontId="6" fillId="0" borderId="0" xfId="2" applyNumberFormat="1" applyFont="1" applyAlignment="1">
      <alignment horizontal="left" vertical="center" wrapText="1"/>
    </xf>
    <xf numFmtId="0" fontId="10" fillId="2" borderId="0" xfId="2" applyFont="1" applyFill="1" applyAlignment="1">
      <alignment vertical="center" wrapText="1"/>
    </xf>
    <xf numFmtId="164" fontId="10" fillId="0" borderId="0" xfId="1" applyNumberFormat="1" applyFont="1" applyAlignment="1">
      <alignment vertical="center" wrapText="1"/>
    </xf>
    <xf numFmtId="0" fontId="5" fillId="2" borderId="0" xfId="0" applyFont="1" applyFill="1"/>
    <xf numFmtId="164" fontId="5" fillId="0" borderId="0" xfId="1" applyNumberFormat="1" applyFont="1"/>
    <xf numFmtId="0" fontId="9" fillId="0" borderId="0" xfId="2" applyFont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64" fontId="11" fillId="3" borderId="9" xfId="1" applyNumberFormat="1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164" fontId="11" fillId="3" borderId="11" xfId="1" applyNumberFormat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164" fontId="11" fillId="2" borderId="11" xfId="1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5" fontId="12" fillId="0" borderId="11" xfId="3" applyFont="1" applyBorder="1" applyAlignment="1">
      <alignment vertical="center" wrapText="1"/>
    </xf>
    <xf numFmtId="0" fontId="0" fillId="2" borderId="0" xfId="0" applyFill="1"/>
    <xf numFmtId="0" fontId="11" fillId="3" borderId="10" xfId="0" applyFont="1" applyFill="1" applyBorder="1" applyAlignment="1">
      <alignment horizontal="left" vertical="center" wrapText="1"/>
    </xf>
    <xf numFmtId="164" fontId="11" fillId="3" borderId="11" xfId="1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4" fontId="12" fillId="0" borderId="11" xfId="1" applyNumberFormat="1" applyFont="1" applyBorder="1" applyAlignment="1">
      <alignment horizontal="center" vertical="center" wrapText="1"/>
    </xf>
    <xf numFmtId="4" fontId="12" fillId="0" borderId="11" xfId="3" applyNumberFormat="1" applyFont="1" applyBorder="1" applyAlignment="1">
      <alignment vertical="center" wrapText="1"/>
    </xf>
    <xf numFmtId="164" fontId="12" fillId="2" borderId="11" xfId="1" applyNumberFormat="1" applyFont="1" applyFill="1" applyBorder="1" applyAlignment="1">
      <alignment vertical="center" wrapText="1"/>
    </xf>
    <xf numFmtId="165" fontId="12" fillId="0" borderId="11" xfId="3" applyFont="1" applyBorder="1" applyAlignment="1">
      <alignment horizontal="center" vertical="center" wrapText="1"/>
    </xf>
    <xf numFmtId="0" fontId="12" fillId="0" borderId="10" xfId="0" applyFont="1" applyBorder="1"/>
    <xf numFmtId="164" fontId="12" fillId="0" borderId="11" xfId="1" applyNumberFormat="1" applyFont="1" applyBorder="1"/>
    <xf numFmtId="0" fontId="12" fillId="0" borderId="11" xfId="0" applyFont="1" applyBorder="1"/>
    <xf numFmtId="0" fontId="12" fillId="2" borderId="10" xfId="0" applyFont="1" applyFill="1" applyBorder="1" applyAlignment="1">
      <alignment horizontal="left" vertical="center" wrapText="1"/>
    </xf>
    <xf numFmtId="164" fontId="12" fillId="0" borderId="11" xfId="1" applyNumberFormat="1" applyFont="1" applyBorder="1" applyAlignment="1">
      <alignment vertical="center" wrapText="1"/>
    </xf>
    <xf numFmtId="165" fontId="11" fillId="0" borderId="11" xfId="3" applyFont="1" applyBorder="1" applyAlignment="1">
      <alignment vertical="center" wrapText="1"/>
    </xf>
    <xf numFmtId="165" fontId="12" fillId="0" borderId="11" xfId="3" applyFont="1" applyBorder="1"/>
    <xf numFmtId="0" fontId="11" fillId="0" borderId="10" xfId="0" applyFont="1" applyBorder="1"/>
    <xf numFmtId="0" fontId="11" fillId="3" borderId="10" xfId="0" applyFont="1" applyFill="1" applyBorder="1"/>
    <xf numFmtId="164" fontId="11" fillId="3" borderId="11" xfId="1" applyNumberFormat="1" applyFont="1" applyFill="1" applyBorder="1"/>
  </cellXfs>
  <cellStyles count="4">
    <cellStyle name="Millares" xfId="1" builtinId="3"/>
    <cellStyle name="Millares 2 2" xfId="3" xr:uid="{65D7A0FB-21A1-4950-A026-4B8CE634C99F}"/>
    <cellStyle name="Normal" xfId="0" builtinId="0"/>
    <cellStyle name="Normal 2 2 2" xfId="2" xr:uid="{8D005FC8-B487-494C-B4B6-0D68259823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A3403CC-73B8-4394-8356-0D71880F8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B08C4C-107B-4688-8CF0-EE823B97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301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59530</xdr:colOff>
      <xdr:row>1</xdr:row>
      <xdr:rowOff>23812</xdr:rowOff>
    </xdr:from>
    <xdr:ext cx="1431019" cy="451602"/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76AF5D86-A7F2-4D86-BA88-D5A9C1EDB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333850" y="214312"/>
          <a:ext cx="1431019" cy="45160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0</xdr:colOff>
      <xdr:row>6</xdr:row>
      <xdr:rowOff>110756</xdr:rowOff>
    </xdr:from>
    <xdr:to>
      <xdr:col>7</xdr:col>
      <xdr:colOff>693395</xdr:colOff>
      <xdr:row>11</xdr:row>
      <xdr:rowOff>154667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77BBB5-2316-4087-84F1-48CBFF412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3010" y="1246136"/>
          <a:ext cx="693395" cy="920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%20acuerdo%202%202025.xlsx" TargetMode="External"/><Relationship Id="rId2" Type="http://schemas.openxmlformats.org/officeDocument/2006/relationships/externalLinkPath" Target="file:///Y:\A&#241;o%202025\Acuerdos%20presupuestales\Preliminares\Anexo%20acuerdo%202%202025.xlsx" TargetMode="External"/><Relationship Id="rId1" Type="http://schemas.openxmlformats.org/officeDocument/2006/relationships/externalLinkPath" Target="/A&#241;o%202025/Acuerdos%20presupuestales/Definitivos/Anexo%20acuerdo%202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Preliminares/Anexos%20acuerdo%209-10.xlsx" TargetMode="External"/><Relationship Id="rId2" Type="http://schemas.openxmlformats.org/officeDocument/2006/relationships/externalLinkPath" Target="file:///Y:\A&#241;o%202024\Acuerdos%20presupuestales%202024\Preliminares\Anexos%20acuerdo%209-10.xlsx" TargetMode="External"/><Relationship Id="rId1" Type="http://schemas.openxmlformats.org/officeDocument/2006/relationships/externalLinkPath" Target="/A&#241;o%202024/Acuerdos%20presupuestales%202024/Preliminares/Anexos%20acuerdo%209-10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5/Acuerdos%20presupuestales/Definitivos/Anexos%20acuerdos%205-6%202025.xlsx" TargetMode="External"/><Relationship Id="rId2" Type="http://schemas.openxmlformats.org/officeDocument/2006/relationships/externalLinkPath" Target="file:///Y:\A&#241;o%202025\Acuerdos%20presupuestales\Definitivos\Anexos%20acuerdos%205-6%202025.xlsx" TargetMode="External"/><Relationship Id="rId1" Type="http://schemas.openxmlformats.org/officeDocument/2006/relationships/externalLinkPath" Target="/A&#241;o%202025/Acuerdos%20presupuestales/Definitivos/Anexos%20acuerdos%205-6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Anexo No. 1 Regionaliza Recaudo"/>
      <sheetName val="proyec cabezas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No. 6 Honorarios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Superavit 2024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6">
          <cell r="D16">
            <v>98033567632</v>
          </cell>
        </row>
        <row r="19">
          <cell r="D19">
            <v>1109773135</v>
          </cell>
        </row>
        <row r="22">
          <cell r="D22">
            <v>39713450731</v>
          </cell>
        </row>
        <row r="28">
          <cell r="D28">
            <v>2083302968.1658757</v>
          </cell>
        </row>
        <row r="29">
          <cell r="D29">
            <v>1287604570.9848771</v>
          </cell>
        </row>
        <row r="31">
          <cell r="D31">
            <v>794288493.60000002</v>
          </cell>
        </row>
        <row r="32">
          <cell r="D32">
            <v>108005735.5</v>
          </cell>
        </row>
        <row r="33">
          <cell r="D33">
            <v>5654863</v>
          </cell>
        </row>
        <row r="34">
          <cell r="D34">
            <v>58544269</v>
          </cell>
        </row>
      </sheetData>
      <sheetData sheetId="25">
        <row r="20">
          <cell r="D20">
            <v>746494672</v>
          </cell>
        </row>
      </sheetData>
      <sheetData sheetId="26"/>
      <sheetData sheetId="27">
        <row r="7">
          <cell r="C7">
            <v>9.5000000000000001E-2</v>
          </cell>
        </row>
      </sheetData>
      <sheetData sheetId="28">
        <row r="17">
          <cell r="I17">
            <v>6280202</v>
          </cell>
        </row>
      </sheetData>
      <sheetData sheetId="29"/>
      <sheetData sheetId="30">
        <row r="46">
          <cell r="V46">
            <v>126888</v>
          </cell>
        </row>
      </sheetData>
      <sheetData sheetId="31"/>
      <sheetData sheetId="32"/>
      <sheetData sheetId="33"/>
      <sheetData sheetId="34"/>
      <sheetData sheetId="35"/>
      <sheetData sheetId="36"/>
      <sheetData sheetId="37">
        <row r="13">
          <cell r="C13">
            <v>18961552</v>
          </cell>
        </row>
      </sheetData>
      <sheetData sheetId="38"/>
      <sheetData sheetId="39"/>
      <sheetData sheetId="40">
        <row r="15">
          <cell r="C15"/>
        </row>
      </sheetData>
      <sheetData sheetId="41">
        <row r="15">
          <cell r="C15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TABLA HONORARIOS "/>
      <sheetName val="TABLA SIN HONOR"/>
      <sheetName val="Info cont anexo9"/>
      <sheetName val="cargo anexo9"/>
      <sheetName val="%"/>
      <sheetName val="Personal y peso % (2) anexo 9"/>
      <sheetName val="Rubros (2) anexo 9"/>
      <sheetName val="Anexo No. 8 Ejecución Ptal"/>
      <sheetName val="Anexo No. 9 Detalle x progr"/>
      <sheetName val="Anexo No. 10 Detalle x proy"/>
      <sheetName val="Anexo No. 11 Regionaliz Proy"/>
      <sheetName val="Nómina y honorarios 2024ini"/>
      <sheetName val="% Personal"/>
      <sheetName val="Rendimientos"/>
      <sheetName val="Ing programas"/>
      <sheetName val="Anexo No. 12 Ejecucion por Proy"/>
      <sheetName val="Anexo No. 13 Sgto Trimes Pto"/>
      <sheetName val="INGRESO NETO"/>
      <sheetName val="Anexo Ingresos"/>
      <sheetName val="CONCILIACIÓN INGRESOS"/>
      <sheetName val="VENTAS EPPC"/>
      <sheetName val="RES"/>
      <sheetName val="Funcionamiento (2)"/>
      <sheetName val="proyec cabeza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143">
          <cell r="B143" t="str">
            <v>RESERVA PARA FUTUROS GASTOS DE FUNCIONAMIENTO  E INVERSIÓN</v>
          </cell>
        </row>
      </sheetData>
      <sheetData sheetId="4"/>
      <sheetData sheetId="5"/>
      <sheetData sheetId="6">
        <row r="24">
          <cell r="B24" t="str">
            <v>Ventas Programa PPC</v>
          </cell>
        </row>
        <row r="25">
          <cell r="B25" t="str">
            <v>Financieros FNP</v>
          </cell>
        </row>
        <row r="26">
          <cell r="B26" t="str">
            <v>Financieros PPC</v>
          </cell>
        </row>
        <row r="27">
          <cell r="B27" t="str">
            <v>Extraordinarios FNP</v>
          </cell>
        </row>
        <row r="28">
          <cell r="B28" t="str">
            <v>Programas y proyectos FNP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5">
          <cell r="B3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dicadores"/>
      <sheetName val="Variaciones"/>
      <sheetName val="Ingreso"/>
      <sheetName val="Gasto"/>
      <sheetName val="Rendimientos"/>
      <sheetName val="Superavit 2024 pro"/>
      <sheetName val="Detallado gastos generales"/>
      <sheetName val="Cursos"/>
      <sheetName val="Nómina y honorarios 2025 SM"/>
      <sheetName val="Comparativo nómina 2024-2025"/>
      <sheetName val="Reserva"/>
      <sheetName val="F emergencia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  <sheetName val="G generales"/>
      <sheetName val="proyec cabezas"/>
      <sheetName val="Anexo No. 1 Regionaliza Recaudo"/>
      <sheetName val="Anexo No. 2 Presup Ingr"/>
      <sheetName val="Anexo No. 3 Presupt Gtos MOD"/>
      <sheetName val="Anexo No. 4 Regionaliz ProyectM"/>
      <sheetName val="Nómina y honorarios 2025 IPC"/>
      <sheetName val="Anexo 5 Planta y Equipo 2025"/>
      <sheetName val="Anexo 5 Planta y Equipo 202 inc"/>
      <sheetName val="Anexo 5 Planta y Equipo 202 dif"/>
      <sheetName val="Anexo 5 Planta y Equipo sena"/>
      <sheetName val="Anexo 5 Planta y Equipo sen dif"/>
      <sheetName val="Anexo No. 6 Honorarios"/>
      <sheetName val="Anexo No. 7 Regionaliza Recau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"/>
      <sheetName val="INGRESO NETO"/>
      <sheetName val="Anexo Ingresos"/>
      <sheetName val="CONCILIACIÓN INGRESOS"/>
      <sheetName val="Ventas EPPC"/>
      <sheetName val="RES"/>
      <sheetName val="FUN"/>
      <sheetName val="01"/>
      <sheetName val="0101"/>
      <sheetName val="0102"/>
      <sheetName val="02"/>
      <sheetName val="0203"/>
      <sheetName val="0204"/>
      <sheetName val="03"/>
      <sheetName val="0305"/>
      <sheetName val="0306"/>
      <sheetName val="0307"/>
      <sheetName val="0408"/>
      <sheetName val="FUN REG"/>
      <sheetName val="0101 REG"/>
      <sheetName val="0102REG"/>
      <sheetName val="0203 REG"/>
      <sheetName val="0204 REG"/>
      <sheetName val="0305 REG"/>
      <sheetName val="0306 REG"/>
      <sheetName val="0307 REG"/>
      <sheetName val="0408 REG"/>
      <sheetName val="Arbol"/>
      <sheetName val="Anexo No. 13 Sgto Trimes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/>
      <sheetData sheetId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/>
      <sheetData sheetId="4">
        <row r="13">
          <cell r="C1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3">
          <cell r="V13">
            <v>260534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C441C-DD5C-42B0-AC27-86EFA1153CFC}">
  <sheetPr>
    <tabColor theme="7" tint="0.39997558519241921"/>
    <pageSetUpPr fitToPage="1"/>
  </sheetPr>
  <dimension ref="B1:G46"/>
  <sheetViews>
    <sheetView showGridLines="0" tabSelected="1" zoomScale="70" zoomScaleNormal="70" workbookViewId="0">
      <pane xSplit="2" ySplit="15" topLeftCell="C16" activePane="bottomRight" state="frozen"/>
      <selection activeCell="AC46" sqref="AC46"/>
      <selection pane="topRight" activeCell="AC46" sqref="AC46"/>
      <selection pane="bottomLeft" activeCell="AC46" sqref="AC46"/>
      <selection pane="bottomRight" activeCell="C1" sqref="C1"/>
    </sheetView>
  </sheetViews>
  <sheetFormatPr baseColWidth="10" defaultColWidth="11.44140625" defaultRowHeight="14.4" x14ac:dyDescent="0.3"/>
  <cols>
    <col min="1" max="1" width="4" customWidth="1"/>
    <col min="2" max="2" width="51.6640625" style="1" bestFit="1" customWidth="1"/>
    <col min="3" max="3" width="31.109375" bestFit="1" customWidth="1"/>
    <col min="4" max="4" width="21.5546875" bestFit="1" customWidth="1"/>
    <col min="5" max="5" width="21.6640625" customWidth="1"/>
    <col min="6" max="6" width="18.88671875" customWidth="1"/>
    <col min="7" max="7" width="27.88671875" style="2" customWidth="1"/>
  </cols>
  <sheetData>
    <row r="1" spans="2:7" ht="15" thickBot="1" x14ac:dyDescent="0.35"/>
    <row r="2" spans="2:7" ht="15" customHeight="1" x14ac:dyDescent="0.3">
      <c r="B2" s="3" t="s">
        <v>0</v>
      </c>
      <c r="C2" s="4"/>
      <c r="D2" s="4"/>
      <c r="E2" s="4"/>
      <c r="F2" s="4"/>
      <c r="G2" s="4"/>
    </row>
    <row r="3" spans="2:7" x14ac:dyDescent="0.3">
      <c r="B3" s="5"/>
      <c r="C3" s="6"/>
      <c r="D3" s="6"/>
      <c r="E3" s="6"/>
      <c r="F3" s="6"/>
      <c r="G3" s="6"/>
    </row>
    <row r="4" spans="2:7" x14ac:dyDescent="0.3">
      <c r="B4" s="5"/>
      <c r="C4" s="6"/>
      <c r="D4" s="6"/>
      <c r="E4" s="6"/>
      <c r="F4" s="6"/>
      <c r="G4" s="6"/>
    </row>
    <row r="5" spans="2:7" ht="15" thickBot="1" x14ac:dyDescent="0.35">
      <c r="B5" s="7"/>
      <c r="C5" s="8"/>
      <c r="D5" s="8"/>
      <c r="E5" s="8"/>
      <c r="F5" s="8"/>
      <c r="G5" s="8"/>
    </row>
    <row r="6" spans="2:7" s="11" customFormat="1" ht="15.75" customHeight="1" thickBot="1" x14ac:dyDescent="0.35">
      <c r="B6" s="9" t="s">
        <v>1</v>
      </c>
      <c r="C6" s="10"/>
      <c r="D6" s="10"/>
      <c r="E6" s="10"/>
      <c r="F6" s="10"/>
      <c r="G6" s="10"/>
    </row>
    <row r="7" spans="2:7" s="11" customFormat="1" x14ac:dyDescent="0.3">
      <c r="B7" s="12"/>
      <c r="C7" s="12"/>
      <c r="D7" s="12"/>
      <c r="E7" s="12"/>
      <c r="F7" s="12"/>
      <c r="G7" s="12"/>
    </row>
    <row r="8" spans="2:7" s="11" customFormat="1" ht="12.75" customHeight="1" x14ac:dyDescent="0.3">
      <c r="B8" s="13" t="s">
        <v>2</v>
      </c>
      <c r="C8" s="14" t="s">
        <v>3</v>
      </c>
      <c r="D8" s="14"/>
      <c r="E8" s="14"/>
      <c r="F8" s="13"/>
      <c r="G8" s="15"/>
    </row>
    <row r="9" spans="2:7" s="11" customFormat="1" x14ac:dyDescent="0.3">
      <c r="B9" s="16" t="s">
        <v>4</v>
      </c>
      <c r="C9" s="17">
        <v>2025</v>
      </c>
      <c r="D9" s="18"/>
      <c r="E9" s="16"/>
      <c r="F9" s="16"/>
      <c r="G9" s="19"/>
    </row>
    <row r="10" spans="2:7" s="11" customFormat="1" ht="13.8" x14ac:dyDescent="0.3">
      <c r="B10" s="20" t="s">
        <v>5</v>
      </c>
      <c r="C10" s="21">
        <v>45868</v>
      </c>
      <c r="D10" s="22"/>
      <c r="E10" s="20"/>
      <c r="F10" s="20"/>
      <c r="G10" s="23"/>
    </row>
    <row r="11" spans="2:7" s="11" customFormat="1" ht="13.8" x14ac:dyDescent="0.3">
      <c r="D11" s="24"/>
      <c r="G11" s="25"/>
    </row>
    <row r="12" spans="2:7" s="11" customFormat="1" x14ac:dyDescent="0.3">
      <c r="B12" s="26" t="s">
        <v>6</v>
      </c>
      <c r="C12" s="26"/>
      <c r="D12" s="26"/>
      <c r="E12" s="26"/>
      <c r="F12" s="26"/>
      <c r="G12" s="26"/>
    </row>
    <row r="13" spans="2:7" ht="16.5" customHeight="1" thickBot="1" x14ac:dyDescent="0.35">
      <c r="B13" s="27" t="s">
        <v>7</v>
      </c>
      <c r="C13" s="27"/>
      <c r="D13" s="27"/>
      <c r="E13" s="27"/>
      <c r="F13" s="27"/>
      <c r="G13" s="27"/>
    </row>
    <row r="14" spans="2:7" ht="21.75" customHeight="1" x14ac:dyDescent="0.3">
      <c r="B14" s="28" t="s">
        <v>8</v>
      </c>
      <c r="C14" s="29" t="s">
        <v>9</v>
      </c>
      <c r="D14" s="29" t="s">
        <v>10</v>
      </c>
      <c r="E14" s="29" t="s">
        <v>11</v>
      </c>
      <c r="F14" s="29" t="s">
        <v>12</v>
      </c>
      <c r="G14" s="30" t="s">
        <v>13</v>
      </c>
    </row>
    <row r="15" spans="2:7" ht="24.75" customHeight="1" x14ac:dyDescent="0.3">
      <c r="B15" s="31"/>
      <c r="C15" s="32"/>
      <c r="D15" s="32"/>
      <c r="E15" s="32"/>
      <c r="F15" s="32"/>
      <c r="G15" s="33"/>
    </row>
    <row r="16" spans="2:7" s="38" customFormat="1" ht="16.5" customHeight="1" x14ac:dyDescent="0.3">
      <c r="B16" s="34"/>
      <c r="C16" s="35"/>
      <c r="D16" s="36"/>
      <c r="E16" s="36"/>
      <c r="F16" s="36"/>
      <c r="G16" s="35"/>
    </row>
    <row r="17" spans="2:7" x14ac:dyDescent="0.3">
      <c r="B17" s="39" t="s">
        <v>14</v>
      </c>
      <c r="C17" s="40">
        <f>SUM(C18:C20)</f>
        <v>138856791498</v>
      </c>
      <c r="D17" s="40">
        <f>SUM(D18:D20)</f>
        <v>0</v>
      </c>
      <c r="E17" s="40">
        <f>SUM(E18:E20)</f>
        <v>-836676734</v>
      </c>
      <c r="F17" s="40">
        <f>SUM(F18:F20)</f>
        <v>0</v>
      </c>
      <c r="G17" s="40">
        <f>SUM(C17:F17)</f>
        <v>138020114764</v>
      </c>
    </row>
    <row r="18" spans="2:7" x14ac:dyDescent="0.3">
      <c r="B18" s="41" t="s">
        <v>15</v>
      </c>
      <c r="C18" s="42">
        <f>+'[1]Anexo No. 2 Presup Ingr'!D16</f>
        <v>98033567632</v>
      </c>
      <c r="D18" s="43"/>
      <c r="E18" s="43"/>
      <c r="F18" s="43"/>
      <c r="G18" s="44">
        <f t="shared" ref="G18:G32" si="0">SUM(C18:F18)</f>
        <v>98033567632</v>
      </c>
    </row>
    <row r="19" spans="2:7" x14ac:dyDescent="0.3">
      <c r="B19" s="41" t="s">
        <v>16</v>
      </c>
      <c r="C19" s="42">
        <f>+'[1]Anexo No. 2 Presup Ingr'!D19</f>
        <v>1109773135</v>
      </c>
      <c r="D19" s="45"/>
      <c r="E19" s="45"/>
      <c r="F19" s="45"/>
      <c r="G19" s="44">
        <f t="shared" si="0"/>
        <v>1109773135</v>
      </c>
    </row>
    <row r="20" spans="2:7" x14ac:dyDescent="0.3">
      <c r="B20" s="41" t="s">
        <v>17</v>
      </c>
      <c r="C20" s="42">
        <f>+'[1]Anexo No. 2 Presup Ingr'!D22</f>
        <v>39713450731</v>
      </c>
      <c r="D20" s="45"/>
      <c r="E20" s="45">
        <v>-836676734</v>
      </c>
      <c r="F20" s="45"/>
      <c r="G20" s="44">
        <f t="shared" si="0"/>
        <v>38876773997</v>
      </c>
    </row>
    <row r="21" spans="2:7" x14ac:dyDescent="0.3">
      <c r="B21" s="46"/>
      <c r="C21" s="47"/>
      <c r="D21" s="48"/>
      <c r="E21" s="48"/>
      <c r="F21" s="48"/>
      <c r="G21" s="44">
        <f t="shared" si="0"/>
        <v>0</v>
      </c>
    </row>
    <row r="22" spans="2:7" x14ac:dyDescent="0.3">
      <c r="B22" s="39" t="s">
        <v>18</v>
      </c>
      <c r="C22" s="40">
        <f>+C23+C26</f>
        <v>4337400900.2507534</v>
      </c>
      <c r="D22" s="40">
        <f>+D23+D26</f>
        <v>641717643</v>
      </c>
      <c r="E22" s="40">
        <f>+E23+E26</f>
        <v>-1358621846</v>
      </c>
      <c r="F22" s="40">
        <f>+F23+F26</f>
        <v>0</v>
      </c>
      <c r="G22" s="40">
        <f t="shared" si="0"/>
        <v>3620496697.2507534</v>
      </c>
    </row>
    <row r="23" spans="2:7" x14ac:dyDescent="0.3">
      <c r="B23" s="39" t="s">
        <v>19</v>
      </c>
      <c r="C23" s="40">
        <f>SUM(C24:C25)</f>
        <v>3370907539.150753</v>
      </c>
      <c r="D23" s="40">
        <f>+D25</f>
        <v>0</v>
      </c>
      <c r="E23" s="40">
        <f>+E24+E25</f>
        <v>-1358621846</v>
      </c>
      <c r="F23" s="40">
        <f>+F25</f>
        <v>0</v>
      </c>
      <c r="G23" s="40">
        <f t="shared" si="0"/>
        <v>2012285693.150753</v>
      </c>
    </row>
    <row r="24" spans="2:7" x14ac:dyDescent="0.3">
      <c r="B24" s="49" t="s">
        <v>20</v>
      </c>
      <c r="C24" s="50">
        <f>+'[1]Anexo No. 2 Presup Ingr'!D28</f>
        <v>2083302968.1658757</v>
      </c>
      <c r="D24" s="37"/>
      <c r="E24" s="37">
        <v>-790242191</v>
      </c>
      <c r="F24" s="37"/>
      <c r="G24" s="44">
        <f>SUM(C24:F24)</f>
        <v>1293060777.1658757</v>
      </c>
    </row>
    <row r="25" spans="2:7" x14ac:dyDescent="0.3">
      <c r="B25" s="49" t="s">
        <v>21</v>
      </c>
      <c r="C25" s="50">
        <f>+'[1]Anexo No. 2 Presup Ingr'!D29</f>
        <v>1287604570.9848771</v>
      </c>
      <c r="D25" s="37"/>
      <c r="E25" s="37">
        <v>-568379655</v>
      </c>
      <c r="F25" s="37"/>
      <c r="G25" s="44">
        <f t="shared" si="0"/>
        <v>719224915.98487711</v>
      </c>
    </row>
    <row r="26" spans="2:7" x14ac:dyDescent="0.3">
      <c r="B26" s="39" t="s">
        <v>22</v>
      </c>
      <c r="C26" s="40">
        <f>SUM(C27:C32)</f>
        <v>966493361.10000002</v>
      </c>
      <c r="D26" s="40">
        <f>SUM(D27:D32)</f>
        <v>641717643</v>
      </c>
      <c r="E26" s="40">
        <f>SUM(E27:E32)</f>
        <v>0</v>
      </c>
      <c r="F26" s="40">
        <f>SUM(F27:F32)</f>
        <v>0</v>
      </c>
      <c r="G26" s="40">
        <f t="shared" si="0"/>
        <v>1608211004.0999999</v>
      </c>
    </row>
    <row r="27" spans="2:7" x14ac:dyDescent="0.3">
      <c r="B27" s="49" t="str">
        <f>+'[2]Anexo No. 2 Presup IngrMOD'!B24</f>
        <v>Ventas Programa PPC</v>
      </c>
      <c r="C27" s="50">
        <f>+'[1]Anexo No. 2 Presup Ingr'!D31</f>
        <v>794288493.60000002</v>
      </c>
      <c r="D27" s="51"/>
      <c r="E27" s="51"/>
      <c r="F27" s="51"/>
      <c r="G27" s="44">
        <f t="shared" si="0"/>
        <v>794288493.60000002</v>
      </c>
    </row>
    <row r="28" spans="2:7" x14ac:dyDescent="0.3">
      <c r="B28" s="49" t="str">
        <f>+'[2]Anexo No. 2 Presup IngrMOD'!B25</f>
        <v>Financieros FNP</v>
      </c>
      <c r="C28" s="50">
        <f>+'[1]Anexo No. 2 Presup Ingr'!D32</f>
        <v>108005735.5</v>
      </c>
      <c r="D28" s="37"/>
      <c r="E28" s="37"/>
      <c r="F28" s="37"/>
      <c r="G28" s="44">
        <f t="shared" si="0"/>
        <v>108005735.5</v>
      </c>
    </row>
    <row r="29" spans="2:7" x14ac:dyDescent="0.3">
      <c r="B29" s="49" t="str">
        <f>+'[2]Anexo No. 2 Presup IngrMOD'!B26</f>
        <v>Financieros PPC</v>
      </c>
      <c r="C29" s="50">
        <f>+'[1]Anexo No. 2 Presup Ingr'!D33</f>
        <v>5654863</v>
      </c>
      <c r="D29" s="37"/>
      <c r="E29" s="37"/>
      <c r="F29" s="37"/>
      <c r="G29" s="44">
        <f t="shared" si="0"/>
        <v>5654863</v>
      </c>
    </row>
    <row r="30" spans="2:7" ht="15" customHeight="1" x14ac:dyDescent="0.3">
      <c r="B30" s="49" t="str">
        <f>+'[2]Anexo No. 2 Presup IngrMOD'!B27</f>
        <v>Extraordinarios FNP</v>
      </c>
      <c r="C30" s="50">
        <f>+'[1]Anexo No. 2 Presup Ingr'!D34</f>
        <v>58544269</v>
      </c>
      <c r="D30" s="37">
        <v>157517643</v>
      </c>
      <c r="E30" s="37"/>
      <c r="F30" s="37"/>
      <c r="G30" s="44">
        <f t="shared" si="0"/>
        <v>216061912</v>
      </c>
    </row>
    <row r="31" spans="2:7" x14ac:dyDescent="0.3">
      <c r="B31" s="49" t="str">
        <f>+'[2]Anexo No. 2 Presup IngrMOD'!B28</f>
        <v>Programas y proyectos FNP</v>
      </c>
      <c r="C31" s="50">
        <f>+'[2]INGRESO NETO'!B35</f>
        <v>0</v>
      </c>
      <c r="D31" s="52">
        <f>160000000+244200000+17500000+62500000</f>
        <v>484200000</v>
      </c>
      <c r="E31" s="52"/>
      <c r="F31" s="52"/>
      <c r="G31" s="44">
        <f t="shared" si="0"/>
        <v>484200000</v>
      </c>
    </row>
    <row r="32" spans="2:7" x14ac:dyDescent="0.3">
      <c r="B32" s="53"/>
      <c r="C32" s="47"/>
      <c r="D32" s="52"/>
      <c r="E32" s="52"/>
      <c r="F32" s="52"/>
      <c r="G32" s="44">
        <f t="shared" si="0"/>
        <v>0</v>
      </c>
    </row>
    <row r="33" spans="2:7" x14ac:dyDescent="0.3">
      <c r="B33" s="54" t="s">
        <v>23</v>
      </c>
      <c r="C33" s="55">
        <f>+C17+C22</f>
        <v>143194192398.25076</v>
      </c>
      <c r="D33" s="55">
        <f>+D17+D22</f>
        <v>641717643</v>
      </c>
      <c r="E33" s="55">
        <f>+E17+E22</f>
        <v>-2195298580</v>
      </c>
      <c r="F33" s="55">
        <f>+F17+F22</f>
        <v>0</v>
      </c>
      <c r="G33" s="40">
        <f>SUM(C33:F33)</f>
        <v>141640611461.25076</v>
      </c>
    </row>
    <row r="34" spans="2:7" x14ac:dyDescent="0.3">
      <c r="B34" s="53"/>
      <c r="C34" s="47"/>
      <c r="D34" s="52"/>
      <c r="E34" s="52"/>
      <c r="F34" s="52"/>
      <c r="G34" s="47"/>
    </row>
    <row r="35" spans="2:7" x14ac:dyDescent="0.3">
      <c r="C35" s="2"/>
    </row>
    <row r="36" spans="2:7" x14ac:dyDescent="0.3">
      <c r="C36" s="2"/>
    </row>
    <row r="37" spans="2:7" x14ac:dyDescent="0.3">
      <c r="C37" s="2"/>
    </row>
    <row r="38" spans="2:7" x14ac:dyDescent="0.3">
      <c r="C38" s="2"/>
    </row>
    <row r="39" spans="2:7" x14ac:dyDescent="0.3">
      <c r="C39" s="2"/>
    </row>
    <row r="40" spans="2:7" x14ac:dyDescent="0.3">
      <c r="C40" s="2"/>
    </row>
    <row r="41" spans="2:7" x14ac:dyDescent="0.3">
      <c r="C41" s="2"/>
    </row>
    <row r="42" spans="2:7" x14ac:dyDescent="0.3">
      <c r="C42" s="2"/>
    </row>
    <row r="43" spans="2:7" x14ac:dyDescent="0.3">
      <c r="C43" s="2"/>
    </row>
    <row r="44" spans="2:7" x14ac:dyDescent="0.3">
      <c r="C44" s="2"/>
    </row>
    <row r="45" spans="2:7" x14ac:dyDescent="0.3">
      <c r="C45" s="2"/>
    </row>
    <row r="46" spans="2:7" x14ac:dyDescent="0.3">
      <c r="C46" s="2"/>
    </row>
  </sheetData>
  <mergeCells count="12">
    <mergeCell ref="B14:B15"/>
    <mergeCell ref="C14:C15"/>
    <mergeCell ref="D14:D15"/>
    <mergeCell ref="E14:E15"/>
    <mergeCell ref="F14:F15"/>
    <mergeCell ref="G14:G15"/>
    <mergeCell ref="B2:G5"/>
    <mergeCell ref="B6:G6"/>
    <mergeCell ref="B7:G7"/>
    <mergeCell ref="C8:E8"/>
    <mergeCell ref="B12:G12"/>
    <mergeCell ref="B13:G13"/>
  </mergeCells>
  <pageMargins left="0.7" right="0.7" top="0.75" bottom="0.75" header="0.3" footer="0.3"/>
  <pageSetup scale="33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13 Sgto Trimes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2026-03-31T23:04:43Z</dcterms:created>
  <dcterms:modified xsi:type="dcterms:W3CDTF">2026-03-31T23:06:26Z</dcterms:modified>
</cp:coreProperties>
</file>