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732C47AA-3B85-4244-AE2F-45A951D1C642}" xr6:coauthVersionLast="47" xr6:coauthVersionMax="47" xr10:uidLastSave="{00000000-0000-0000-0000-000000000000}"/>
  <bookViews>
    <workbookView xWindow="-108" yWindow="-108" windowWidth="23256" windowHeight="12456" xr2:uid="{67355AD4-6421-4C6F-952B-548C023335F6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C28" i="1"/>
  <c r="F27" i="1"/>
  <c r="C27" i="1"/>
  <c r="E27" i="1" s="1"/>
  <c r="F26" i="1"/>
  <c r="D26" i="1"/>
  <c r="C26" i="1"/>
  <c r="F25" i="1"/>
  <c r="D25" i="1"/>
  <c r="C25" i="1"/>
  <c r="F24" i="1"/>
  <c r="D24" i="1"/>
  <c r="C24" i="1"/>
  <c r="F22" i="1"/>
  <c r="D22" i="1"/>
  <c r="C22" i="1"/>
  <c r="F21" i="1"/>
  <c r="D21" i="1"/>
  <c r="C21" i="1"/>
  <c r="E21" i="1" s="1"/>
  <c r="C18" i="1"/>
  <c r="G18" i="1" s="1"/>
  <c r="F17" i="1"/>
  <c r="D17" i="1"/>
  <c r="E17" i="1" s="1"/>
  <c r="C17" i="1"/>
  <c r="F16" i="1"/>
  <c r="F15" i="1" s="1"/>
  <c r="D16" i="1"/>
  <c r="D15" i="1" s="1"/>
  <c r="C16" i="1"/>
  <c r="E24" i="1" l="1"/>
  <c r="E25" i="1"/>
  <c r="G26" i="1"/>
  <c r="E22" i="1"/>
  <c r="D20" i="1"/>
  <c r="C15" i="1"/>
  <c r="G16" i="1"/>
  <c r="G24" i="1"/>
  <c r="G21" i="1"/>
  <c r="G27" i="1"/>
  <c r="F23" i="1"/>
  <c r="G22" i="1"/>
  <c r="G17" i="1"/>
  <c r="C23" i="1"/>
  <c r="C20" i="1"/>
  <c r="E26" i="1"/>
  <c r="G25" i="1"/>
  <c r="D23" i="1"/>
  <c r="F20" i="1"/>
  <c r="E18" i="1"/>
  <c r="E16" i="1"/>
  <c r="C19" i="1" l="1"/>
  <c r="G23" i="1"/>
  <c r="C29" i="1"/>
  <c r="E15" i="1"/>
  <c r="E20" i="1"/>
  <c r="F19" i="1"/>
  <c r="G20" i="1"/>
  <c r="E23" i="1"/>
  <c r="D19" i="1"/>
  <c r="G19" i="1" l="1"/>
  <c r="F29" i="1"/>
  <c r="G29" i="1" s="1"/>
  <c r="E19" i="1"/>
  <c r="D29" i="1"/>
  <c r="E29" i="1" s="1"/>
</calcChain>
</file>

<file path=xl/sharedStrings.xml><?xml version="1.0" encoding="utf-8"?>
<sst xmlns="http://schemas.openxmlformats.org/spreadsheetml/2006/main" count="29" uniqueCount="29">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</sst>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9" fontId="0" fillId="0" borderId="0" xfId="1" applyFont="1"/>
    <xf numFmtId="0" fontId="4" fillId="0" borderId="0" xfId="0" applyFont="1"/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14" fontId="5" fillId="0" borderId="0" xfId="2" applyNumberFormat="1" applyFont="1" applyAlignment="1">
      <alignment vertical="center" wrapText="1"/>
    </xf>
    <xf numFmtId="0" fontId="4" fillId="2" borderId="0" xfId="0" applyFont="1" applyFill="1"/>
    <xf numFmtId="0" fontId="10" fillId="3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9" fontId="10" fillId="4" borderId="9" xfId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164" fontId="10" fillId="3" borderId="12" xfId="3" applyFont="1" applyFill="1" applyBorder="1" applyAlignment="1">
      <alignment vertical="center" wrapText="1"/>
    </xf>
    <xf numFmtId="10" fontId="10" fillId="3" borderId="12" xfId="1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164" fontId="11" fillId="0" borderId="12" xfId="3" applyFont="1" applyBorder="1" applyAlignment="1">
      <alignment horizontal="center" vertical="center" wrapText="1"/>
    </xf>
    <xf numFmtId="10" fontId="11" fillId="2" borderId="12" xfId="1" applyNumberFormat="1" applyFont="1" applyFill="1" applyBorder="1" applyAlignment="1">
      <alignment horizontal="center" vertical="center" wrapText="1"/>
    </xf>
    <xf numFmtId="9" fontId="11" fillId="2" borderId="12" xfId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43" fontId="6" fillId="3" borderId="12" xfId="0" applyNumberFormat="1" applyFont="1" applyFill="1" applyBorder="1"/>
    <xf numFmtId="10" fontId="6" fillId="3" borderId="12" xfId="1" applyNumberFormat="1" applyFont="1" applyFill="1" applyBorder="1" applyAlignment="1">
      <alignment horizontal="center"/>
    </xf>
    <xf numFmtId="9" fontId="11" fillId="3" borderId="12" xfId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/>
    </xf>
    <xf numFmtId="10" fontId="11" fillId="3" borderId="12" xfId="1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164" fontId="11" fillId="0" borderId="12" xfId="3" applyFont="1" applyBorder="1" applyAlignment="1">
      <alignment vertical="center" wrapText="1"/>
    </xf>
    <xf numFmtId="9" fontId="10" fillId="3" borderId="12" xfId="1" applyFont="1" applyFill="1" applyBorder="1" applyAlignment="1">
      <alignment horizontal="center" vertical="center" wrapText="1"/>
    </xf>
    <xf numFmtId="0" fontId="2" fillId="0" borderId="0" xfId="0" applyFont="1"/>
    <xf numFmtId="0" fontId="10" fillId="3" borderId="13" xfId="0" applyFont="1" applyFill="1" applyBorder="1"/>
    <xf numFmtId="164" fontId="10" fillId="3" borderId="12" xfId="3" applyFont="1" applyFill="1" applyBorder="1"/>
    <xf numFmtId="10" fontId="10" fillId="3" borderId="12" xfId="1" applyNumberFormat="1" applyFont="1" applyFill="1" applyBorder="1" applyAlignment="1">
      <alignment horizontal="center"/>
    </xf>
    <xf numFmtId="0" fontId="10" fillId="0" borderId="13" xfId="0" applyFont="1" applyBorder="1"/>
    <xf numFmtId="164" fontId="11" fillId="0" borderId="12" xfId="3" applyFont="1" applyBorder="1"/>
    <xf numFmtId="9" fontId="10" fillId="2" borderId="1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9" fontId="10" fillId="3" borderId="12" xfId="1" applyFont="1" applyFill="1" applyBorder="1" applyAlignment="1">
      <alignment horizontal="center"/>
    </xf>
  </cellXfs>
  <cellStyles count="4">
    <cellStyle name="Millares 2" xfId="3" xr:uid="{33311692-A6C0-42B6-A99E-2A089E12EA5D}"/>
    <cellStyle name="Normal" xfId="0" builtinId="0"/>
    <cellStyle name="Normal 2 2" xfId="2" xr:uid="{945B5858-DE70-4F82-B0E8-766CC847ED7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A301E84-6FAE-4453-A53C-D3D74736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104775</xdr:colOff>
      <xdr:row>0</xdr:row>
      <xdr:rowOff>190500</xdr:rowOff>
    </xdr:from>
    <xdr:to>
      <xdr:col>7</xdr:col>
      <xdr:colOff>800075</xdr:colOff>
      <xdr:row>5</xdr:row>
      <xdr:rowOff>137832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E589A0-ED5A-46A7-87F2-B471AE55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4515" y="190500"/>
          <a:ext cx="695300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s%20Acuerdos%2007-08%202024.xlsx" TargetMode="External"/><Relationship Id="rId2" Type="http://schemas.openxmlformats.org/officeDocument/2006/relationships/externalLinkPath" Target="file:///Y:\A&#241;o%202024\Acuerdos%20presupuestales%202024\Definitivos\Anexos%20Acuerdos%2007-08%202024.xlsx" TargetMode="External"/><Relationship Id="rId1" Type="http://schemas.openxmlformats.org/officeDocument/2006/relationships/externalLinkPath" Target="/A&#241;o%202024/Acuerdos%20presupuestales%202024/Definitivos/Anexos%20Acuerdos%2007-08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>
        <row r="16">
          <cell r="D16">
            <v>83457083469</v>
          </cell>
        </row>
        <row r="17">
          <cell r="D17">
            <v>968269401</v>
          </cell>
        </row>
        <row r="18">
          <cell r="D18">
            <v>27967282915</v>
          </cell>
        </row>
        <row r="21">
          <cell r="D21">
            <v>2009805090</v>
          </cell>
        </row>
        <row r="22">
          <cell r="D22">
            <v>945563410</v>
          </cell>
        </row>
        <row r="24">
          <cell r="D24">
            <v>728705086</v>
          </cell>
        </row>
        <row r="25">
          <cell r="D25">
            <v>58503164</v>
          </cell>
        </row>
        <row r="26">
          <cell r="D26">
            <v>68273298</v>
          </cell>
        </row>
        <row r="27">
          <cell r="D27">
            <v>57473977</v>
          </cell>
        </row>
        <row r="28">
          <cell r="D28">
            <v>0</v>
          </cell>
        </row>
      </sheetData>
      <sheetData sheetId="3"/>
      <sheetData sheetId="4"/>
      <sheetData sheetId="5"/>
      <sheetData sheetId="6"/>
      <sheetData sheetId="7">
        <row r="21">
          <cell r="F21">
            <v>467178994</v>
          </cell>
        </row>
        <row r="22">
          <cell r="F22">
            <v>411849878</v>
          </cell>
        </row>
        <row r="24">
          <cell r="F24">
            <v>117346748</v>
          </cell>
        </row>
        <row r="25">
          <cell r="F25">
            <v>23938852</v>
          </cell>
        </row>
        <row r="26">
          <cell r="F26">
            <v>7462096</v>
          </cell>
        </row>
      </sheetData>
      <sheetData sheetId="8"/>
      <sheetData sheetId="9"/>
      <sheetData sheetId="10"/>
      <sheetData sheetId="11"/>
      <sheetData sheetId="12"/>
      <sheetData sheetId="13">
        <row r="60">
          <cell r="D60">
            <v>24536533219</v>
          </cell>
          <cell r="G60">
            <v>14721919930</v>
          </cell>
          <cell r="J60">
            <v>1035847612</v>
          </cell>
          <cell r="M60">
            <v>621508566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2">
          <cell r="Y12">
            <v>39258453145</v>
          </cell>
        </row>
        <row r="16">
          <cell r="Y16">
            <v>1657356177</v>
          </cell>
        </row>
        <row r="27">
          <cell r="Y27">
            <v>888737495</v>
          </cell>
        </row>
        <row r="28">
          <cell r="Y28">
            <v>723749465</v>
          </cell>
        </row>
        <row r="31">
          <cell r="Y31">
            <v>309882225</v>
          </cell>
        </row>
        <row r="32">
          <cell r="Y32">
            <v>134316375</v>
          </cell>
        </row>
        <row r="33">
          <cell r="Y33">
            <v>7726849</v>
          </cell>
        </row>
        <row r="34">
          <cell r="Y34">
            <v>124967028</v>
          </cell>
        </row>
        <row r="35">
          <cell r="Y35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 refreshError="1"/>
      <sheetData sheetId="1" refreshError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V13">
            <v>260534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67B1-F5C6-4DC8-A7B1-AE2409BA4525}">
  <sheetPr>
    <tabColor theme="7" tint="0.39997558519241921"/>
    <pageSetUpPr fitToPage="1"/>
  </sheetPr>
  <dimension ref="B1:G30"/>
  <sheetViews>
    <sheetView showGridLines="0" tabSelected="1" zoomScale="90" zoomScaleNormal="90" workbookViewId="0">
      <pane xSplit="2" ySplit="14" topLeftCell="C26" activePane="bottomRight" state="frozen"/>
      <selection activeCell="C8" sqref="C8:D10"/>
      <selection pane="topRight" activeCell="C8" sqref="C8:D10"/>
      <selection pane="bottomLeft" activeCell="C8" sqref="C8:D10"/>
      <selection pane="bottomRight" activeCell="I14" sqref="I14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1" customWidth="1"/>
    <col min="8" max="8" width="18.5546875" bestFit="1" customWidth="1"/>
    <col min="10" max="10" width="16.88671875" bestFit="1" customWidth="1"/>
    <col min="11" max="11" width="28.5546875" customWidth="1"/>
  </cols>
  <sheetData>
    <row r="1" spans="2:7" ht="15" thickBot="1" x14ac:dyDescent="0.35"/>
    <row r="2" spans="2:7" ht="15" customHeight="1" x14ac:dyDescent="0.3">
      <c r="B2" s="35" t="s">
        <v>0</v>
      </c>
      <c r="C2" s="36"/>
      <c r="D2" s="36"/>
      <c r="E2" s="36"/>
      <c r="F2" s="36"/>
      <c r="G2" s="36"/>
    </row>
    <row r="3" spans="2:7" x14ac:dyDescent="0.3">
      <c r="B3" s="37"/>
      <c r="C3" s="38"/>
      <c r="D3" s="38"/>
      <c r="E3" s="38"/>
      <c r="F3" s="38"/>
      <c r="G3" s="38"/>
    </row>
    <row r="4" spans="2:7" x14ac:dyDescent="0.3">
      <c r="B4" s="37"/>
      <c r="C4" s="38"/>
      <c r="D4" s="38"/>
      <c r="E4" s="38"/>
      <c r="F4" s="38"/>
      <c r="G4" s="38"/>
    </row>
    <row r="5" spans="2:7" ht="15" thickBot="1" x14ac:dyDescent="0.35">
      <c r="B5" s="39"/>
      <c r="C5" s="40"/>
      <c r="D5" s="40"/>
      <c r="E5" s="40"/>
      <c r="F5" s="40"/>
      <c r="G5" s="40"/>
    </row>
    <row r="6" spans="2:7" s="2" customFormat="1" ht="15.75" customHeight="1" thickBot="1" x14ac:dyDescent="0.35">
      <c r="B6" s="41" t="s">
        <v>1</v>
      </c>
      <c r="C6" s="42"/>
      <c r="D6" s="42"/>
      <c r="E6" s="42"/>
      <c r="F6" s="42"/>
      <c r="G6" s="42"/>
    </row>
    <row r="7" spans="2:7" s="2" customFormat="1" x14ac:dyDescent="0.3">
      <c r="B7" s="43"/>
      <c r="C7" s="43"/>
      <c r="D7" s="43"/>
      <c r="E7" s="43"/>
      <c r="F7" s="43"/>
      <c r="G7" s="43"/>
    </row>
    <row r="8" spans="2:7" s="2" customFormat="1" ht="12.75" customHeight="1" x14ac:dyDescent="0.3">
      <c r="B8" s="3" t="s">
        <v>2</v>
      </c>
      <c r="C8" s="44" t="s">
        <v>3</v>
      </c>
      <c r="D8" s="44"/>
      <c r="E8" s="3"/>
      <c r="F8" s="3"/>
      <c r="G8" s="3"/>
    </row>
    <row r="9" spans="2:7" s="2" customFormat="1" x14ac:dyDescent="0.3">
      <c r="B9" s="4" t="s">
        <v>4</v>
      </c>
      <c r="C9" s="5">
        <v>2024</v>
      </c>
      <c r="E9" s="4"/>
      <c r="F9" s="4"/>
      <c r="G9" s="4"/>
    </row>
    <row r="10" spans="2:7" s="2" customFormat="1" ht="13.8" x14ac:dyDescent="0.3">
      <c r="B10" s="6" t="s">
        <v>5</v>
      </c>
      <c r="C10" s="7">
        <v>45473</v>
      </c>
      <c r="E10" s="6"/>
      <c r="F10" s="6"/>
      <c r="G10" s="6"/>
    </row>
    <row r="11" spans="2:7" s="2" customFormat="1" ht="13.8" x14ac:dyDescent="0.3">
      <c r="D11" s="8"/>
    </row>
    <row r="12" spans="2:7" s="2" customFormat="1" x14ac:dyDescent="0.3">
      <c r="B12" s="45" t="s">
        <v>6</v>
      </c>
      <c r="C12" s="45"/>
      <c r="D12" s="45"/>
      <c r="E12" s="45"/>
      <c r="F12" s="45"/>
      <c r="G12" s="45"/>
    </row>
    <row r="13" spans="2:7" ht="12" customHeight="1" thickBot="1" x14ac:dyDescent="0.35">
      <c r="B13" s="46" t="s">
        <v>7</v>
      </c>
      <c r="C13" s="46"/>
      <c r="D13" s="46"/>
      <c r="E13" s="46"/>
      <c r="F13" s="46"/>
      <c r="G13" s="46"/>
    </row>
    <row r="14" spans="2:7" ht="36.75" customHeight="1" thickBot="1" x14ac:dyDescent="0.35">
      <c r="B14" s="9" t="s">
        <v>8</v>
      </c>
      <c r="C14" s="9" t="s">
        <v>9</v>
      </c>
      <c r="D14" s="9" t="s">
        <v>10</v>
      </c>
      <c r="E14" s="9" t="s">
        <v>11</v>
      </c>
      <c r="F14" s="10" t="s">
        <v>12</v>
      </c>
      <c r="G14" s="11" t="s">
        <v>13</v>
      </c>
    </row>
    <row r="15" spans="2:7" ht="15.75" customHeight="1" x14ac:dyDescent="0.3">
      <c r="B15" s="12" t="s">
        <v>14</v>
      </c>
      <c r="C15" s="13">
        <f>SUM(C16:C18)</f>
        <v>112392635785</v>
      </c>
      <c r="D15" s="13">
        <f>SUM(D16:D18)</f>
        <v>40915809327</v>
      </c>
      <c r="E15" s="14">
        <f>+D15/C15</f>
        <v>0.36404350731011731</v>
      </c>
      <c r="F15" s="13">
        <f>SUM(F16:F18)</f>
        <v>40915809322</v>
      </c>
      <c r="G15" s="13"/>
    </row>
    <row r="16" spans="2:7" x14ac:dyDescent="0.3">
      <c r="B16" s="15" t="s">
        <v>15</v>
      </c>
      <c r="C16" s="16">
        <f>+'[12]Anexo No. 2 Presup Ingr'!D16</f>
        <v>83457083469</v>
      </c>
      <c r="D16" s="16">
        <f>+'[12]Anexo No. 7 Regionaliza Recau'!D60+'[12]Anexo No. 7 Regionaliza Recau'!G60</f>
        <v>39258453149</v>
      </c>
      <c r="E16" s="17">
        <f t="shared" ref="E16:E29" si="0">+D16/C16</f>
        <v>0.47040288873241648</v>
      </c>
      <c r="F16" s="16">
        <f>+'[12]INGRESO NETO'!Y12</f>
        <v>39258453145</v>
      </c>
      <c r="G16" s="18">
        <f>+F16/C16</f>
        <v>0.47040288868448765</v>
      </c>
    </row>
    <row r="17" spans="2:7" ht="15.75" customHeight="1" x14ac:dyDescent="0.3">
      <c r="B17" s="15" t="s">
        <v>16</v>
      </c>
      <c r="C17" s="16">
        <f>+'[12]Anexo No. 2 Presup Ingr'!D17</f>
        <v>968269401</v>
      </c>
      <c r="D17" s="16">
        <f>+'[12]Anexo No. 7 Regionaliza Recau'!J60+'[12]Anexo No. 7 Regionaliza Recau'!M60</f>
        <v>1657356178</v>
      </c>
      <c r="E17" s="17">
        <f t="shared" si="0"/>
        <v>1.7116684429853215</v>
      </c>
      <c r="F17" s="16">
        <f>+'[12]INGRESO NETO'!Y16</f>
        <v>1657356177</v>
      </c>
      <c r="G17" s="18">
        <f t="shared" ref="G17:G29" si="1">+F17/C17</f>
        <v>1.7116684419525512</v>
      </c>
    </row>
    <row r="18" spans="2:7" ht="15.75" customHeight="1" x14ac:dyDescent="0.3">
      <c r="B18" s="15" t="s">
        <v>17</v>
      </c>
      <c r="C18" s="16">
        <f>+'[12]Anexo No. 2 Presup Ingr'!D18</f>
        <v>27967282915</v>
      </c>
      <c r="D18" s="16"/>
      <c r="E18" s="17">
        <f t="shared" si="0"/>
        <v>0</v>
      </c>
      <c r="F18" s="16"/>
      <c r="G18" s="18">
        <f t="shared" si="1"/>
        <v>0</v>
      </c>
    </row>
    <row r="19" spans="2:7" x14ac:dyDescent="0.3">
      <c r="B19" s="19" t="s">
        <v>18</v>
      </c>
      <c r="C19" s="20">
        <f>+C20+C23</f>
        <v>3868324025</v>
      </c>
      <c r="D19" s="20">
        <f>+D20+D23</f>
        <v>1027776568</v>
      </c>
      <c r="E19" s="21">
        <f t="shared" si="0"/>
        <v>0.26569040270611766</v>
      </c>
      <c r="F19" s="20">
        <f>+F20+F23</f>
        <v>2189379437</v>
      </c>
      <c r="G19" s="22">
        <f t="shared" si="1"/>
        <v>0.56597622713366158</v>
      </c>
    </row>
    <row r="20" spans="2:7" ht="15.75" customHeight="1" x14ac:dyDescent="0.3">
      <c r="B20" s="23" t="s">
        <v>19</v>
      </c>
      <c r="C20" s="13">
        <f>SUM(C21:C22)</f>
        <v>2955368500</v>
      </c>
      <c r="D20" s="13">
        <f>SUM(D21:D22)</f>
        <v>879028872</v>
      </c>
      <c r="E20" s="24">
        <f t="shared" si="0"/>
        <v>0.29743460823920942</v>
      </c>
      <c r="F20" s="13">
        <f>SUM(F21:F22)</f>
        <v>1612486960</v>
      </c>
      <c r="G20" s="22">
        <f t="shared" si="1"/>
        <v>0.54561282628545305</v>
      </c>
    </row>
    <row r="21" spans="2:7" ht="15.75" customHeight="1" x14ac:dyDescent="0.3">
      <c r="B21" s="25" t="s">
        <v>20</v>
      </c>
      <c r="C21" s="16">
        <f>+'[12]Anexo No. 2 Presup Ingr'!D21</f>
        <v>2009805090</v>
      </c>
      <c r="D21" s="16">
        <f>+'[12]Anexo No. 2 Presup IngrMOD'!F21</f>
        <v>467178994</v>
      </c>
      <c r="E21" s="17">
        <f t="shared" si="0"/>
        <v>0.23244990090058931</v>
      </c>
      <c r="F21" s="26">
        <f>+'[12]INGRESO NETO'!Y27</f>
        <v>888737495</v>
      </c>
      <c r="G21" s="18">
        <f t="shared" si="1"/>
        <v>0.44220083799270304</v>
      </c>
    </row>
    <row r="22" spans="2:7" ht="15.75" customHeight="1" x14ac:dyDescent="0.3">
      <c r="B22" s="25" t="s">
        <v>21</v>
      </c>
      <c r="C22" s="16">
        <f>+'[12]Anexo No. 2 Presup Ingr'!D22</f>
        <v>945563410</v>
      </c>
      <c r="D22" s="16">
        <f>+'[12]Anexo No. 2 Presup IngrMOD'!F22</f>
        <v>411849878</v>
      </c>
      <c r="E22" s="17">
        <f t="shared" si="0"/>
        <v>0.43556029521066175</v>
      </c>
      <c r="F22" s="26">
        <f>+'[12]INGRESO NETO'!Y28</f>
        <v>723749465</v>
      </c>
      <c r="G22" s="18">
        <f t="shared" si="1"/>
        <v>0.76541610784199021</v>
      </c>
    </row>
    <row r="23" spans="2:7" s="28" customFormat="1" ht="15.75" customHeight="1" x14ac:dyDescent="0.3">
      <c r="B23" s="19" t="s">
        <v>22</v>
      </c>
      <c r="C23" s="13">
        <f>SUM(C24:C28)</f>
        <v>912955525</v>
      </c>
      <c r="D23" s="13">
        <f>SUM(D24:D28)</f>
        <v>148747696</v>
      </c>
      <c r="E23" s="14">
        <f t="shared" si="0"/>
        <v>0.16292983823061918</v>
      </c>
      <c r="F23" s="13">
        <f>SUM(F24:F28)</f>
        <v>576892477</v>
      </c>
      <c r="G23" s="27">
        <f t="shared" si="1"/>
        <v>0.6318954880085752</v>
      </c>
    </row>
    <row r="24" spans="2:7" ht="15.75" customHeight="1" x14ac:dyDescent="0.3">
      <c r="B24" s="25" t="s">
        <v>23</v>
      </c>
      <c r="C24" s="16">
        <f>+'[12]Anexo No. 2 Presup Ingr'!D24</f>
        <v>728705086</v>
      </c>
      <c r="D24" s="16">
        <f>+'[12]Anexo No. 2 Presup IngrMOD'!F24</f>
        <v>117346748</v>
      </c>
      <c r="E24" s="17">
        <f t="shared" si="0"/>
        <v>0.16103462189915332</v>
      </c>
      <c r="F24" s="26">
        <f>+'[12]INGRESO NETO'!Y31</f>
        <v>309882225</v>
      </c>
      <c r="G24" s="18">
        <f t="shared" si="1"/>
        <v>0.42525053132399848</v>
      </c>
    </row>
    <row r="25" spans="2:7" ht="15.75" customHeight="1" x14ac:dyDescent="0.3">
      <c r="B25" s="25" t="s">
        <v>24</v>
      </c>
      <c r="C25" s="16">
        <f>+'[12]Anexo No. 2 Presup Ingr'!D25</f>
        <v>58503164</v>
      </c>
      <c r="D25" s="16">
        <f>+'[12]Anexo No. 2 Presup IngrMOD'!F25</f>
        <v>23938852</v>
      </c>
      <c r="E25" s="17">
        <f t="shared" si="0"/>
        <v>0.40918901411896286</v>
      </c>
      <c r="F25" s="26">
        <f>+'[12]INGRESO NETO'!Y32</f>
        <v>134316375</v>
      </c>
      <c r="G25" s="18">
        <f t="shared" si="1"/>
        <v>2.2958822363863942</v>
      </c>
    </row>
    <row r="26" spans="2:7" ht="15.75" customHeight="1" x14ac:dyDescent="0.3">
      <c r="B26" s="25" t="s">
        <v>25</v>
      </c>
      <c r="C26" s="16">
        <f>+'[12]Anexo No. 2 Presup Ingr'!D26</f>
        <v>68273298</v>
      </c>
      <c r="D26" s="16">
        <f>+'[12]Anexo No. 2 Presup IngrMOD'!F26</f>
        <v>7462096</v>
      </c>
      <c r="E26" s="17">
        <f t="shared" si="0"/>
        <v>0.10929742986782329</v>
      </c>
      <c r="F26" s="26">
        <f>+'[12]INGRESO NETO'!Y33</f>
        <v>7726849</v>
      </c>
      <c r="G26" s="18">
        <f t="shared" si="1"/>
        <v>0.11317527095292804</v>
      </c>
    </row>
    <row r="27" spans="2:7" ht="15.75" customHeight="1" x14ac:dyDescent="0.3">
      <c r="B27" s="25" t="s">
        <v>26</v>
      </c>
      <c r="C27" s="16">
        <f>+'[12]Anexo No. 2 Presup Ingr'!D27</f>
        <v>57473977</v>
      </c>
      <c r="D27" s="16"/>
      <c r="E27" s="17">
        <f t="shared" si="0"/>
        <v>0</v>
      </c>
      <c r="F27" s="26">
        <f>+'[12]INGRESO NETO'!Y34</f>
        <v>124967028</v>
      </c>
      <c r="G27" s="18">
        <f t="shared" si="1"/>
        <v>2.1743236595581337</v>
      </c>
    </row>
    <row r="28" spans="2:7" ht="15.75" customHeight="1" x14ac:dyDescent="0.3">
      <c r="B28" s="25" t="s">
        <v>27</v>
      </c>
      <c r="C28" s="16">
        <f>+'[12]Anexo No. 2 Presup Ingr'!D28</f>
        <v>0</v>
      </c>
      <c r="D28" s="16"/>
      <c r="E28" s="17">
        <v>0</v>
      </c>
      <c r="F28" s="26">
        <f>+'[12]INGRESO NETO'!Y35</f>
        <v>0</v>
      </c>
      <c r="G28" s="18">
        <v>0</v>
      </c>
    </row>
    <row r="29" spans="2:7" ht="15.75" customHeight="1" x14ac:dyDescent="0.3">
      <c r="B29" s="29" t="s">
        <v>28</v>
      </c>
      <c r="C29" s="30">
        <f>+C15+C19</f>
        <v>116260959810</v>
      </c>
      <c r="D29" s="30">
        <f>+D15+D19</f>
        <v>41943585895</v>
      </c>
      <c r="E29" s="31">
        <f t="shared" si="0"/>
        <v>0.36077102720936155</v>
      </c>
      <c r="F29" s="30">
        <f>+F15+F19</f>
        <v>43105188759</v>
      </c>
      <c r="G29" s="47">
        <f t="shared" si="1"/>
        <v>0.37076236794745931</v>
      </c>
    </row>
    <row r="30" spans="2:7" ht="15.75" customHeight="1" x14ac:dyDescent="0.3">
      <c r="B30" s="32"/>
      <c r="C30" s="33"/>
      <c r="D30" s="33"/>
      <c r="E30" s="34"/>
      <c r="F30" s="33"/>
      <c r="G30" s="34"/>
    </row>
  </sheetData>
  <mergeCells count="6">
    <mergeCell ref="B13:G13"/>
    <mergeCell ref="B2:G5"/>
    <mergeCell ref="B6:G6"/>
    <mergeCell ref="B7:G7"/>
    <mergeCell ref="C8:D8"/>
    <mergeCell ref="B12:G12"/>
  </mergeCells>
  <pageMargins left="0.7" right="0.7" top="0.75" bottom="0.75" header="0.3" footer="0.3"/>
  <pageSetup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2026-03-31T17:19:01Z</dcterms:created>
  <dcterms:modified xsi:type="dcterms:W3CDTF">2026-03-31T17:26:49Z</dcterms:modified>
</cp:coreProperties>
</file>