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1D940953-6911-47B4-B963-1F4005FEC4E4}" xr6:coauthVersionLast="47" xr6:coauthVersionMax="47" xr10:uidLastSave="{00000000-0000-0000-0000-000000000000}"/>
  <bookViews>
    <workbookView xWindow="-108" yWindow="-108" windowWidth="23256" windowHeight="12456" xr2:uid="{085D66EA-3AE5-47B9-B434-073377CF998B}"/>
  </bookViews>
  <sheets>
    <sheet name="Anex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hidden="1">#REF!</definedName>
    <definedName name="ANEXO" hidden="1">'[4]Inversión total en programas'!$50:$50,'[4]Inversión total en programas'!$60:$63</definedName>
    <definedName name="_xlnm.Print_Area" localSheetId="0">'Anexo 1'!$A$1:$G$38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'[7]Anexo 1 Minagricultura'!#REF!</definedName>
    <definedName name="CABEZAS_PROYEC">'Anexo 1'!#REF!</definedName>
    <definedName name="CONTRATOS">#REF!</definedName>
    <definedName name="CUOTAPPC2005">'Anexo 1'!#REF!</definedName>
    <definedName name="CUOTAPPC2013">'Anexo 1'!#REF!</definedName>
    <definedName name="CUOTAPPC203">'Anexo 1'!#REF!</definedName>
    <definedName name="DIAG_PPC">#REF!</definedName>
    <definedName name="DIRECCION">[8]consecutivo!$M$9:$M$13</definedName>
    <definedName name="DISTRIBUIDOR">#REF!</definedName>
    <definedName name="Dólar">#REF!</definedName>
    <definedName name="eeeee">#REF!</definedName>
    <definedName name="EPPC">'Anexo 1'!#REF!</definedName>
    <definedName name="Euro">#REF!</definedName>
    <definedName name="FDGFDG">#REF!</definedName>
    <definedName name="FECHA_DE_RECIBIDO">[9]BASE!$E$3:$E$177</definedName>
    <definedName name="FOMENTO">'Anexo 1'!#REF!</definedName>
    <definedName name="FOMENTOS">'[12]Anexo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'Anexo 1'!$B$15</definedName>
    <definedName name="RESERV_FUTU">#REF!</definedName>
    <definedName name="saldo">#REF!</definedName>
    <definedName name="saldos">#REF!</definedName>
    <definedName name="SUPERA2004">'Anexo 1'!#REF!</definedName>
    <definedName name="SUPERA2005">'Anexo 1'!#REF!</definedName>
    <definedName name="SUPERA2010">'[14]Anexo 1 Minagricultura'!$C$21</definedName>
    <definedName name="SUPERA2012">'Anexo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1'!$1:$5</definedName>
    <definedName name="_xlnm.Print_Titles">#REF!</definedName>
    <definedName name="VTAS2005">'Anexo 1'!$B$32</definedName>
    <definedName name="xx">[15]Ingresos!$C$19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localSheetId="0" hidden="1">'Anexo 1'!$A$1:$B$38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'[17]Ingresos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B37" i="1"/>
  <c r="D37" i="1" s="1"/>
  <c r="E36" i="1"/>
  <c r="B36" i="1"/>
  <c r="D36" i="1" s="1"/>
  <c r="E35" i="1"/>
  <c r="B35" i="1"/>
  <c r="D35" i="1" s="1"/>
  <c r="E34" i="1"/>
  <c r="G34" i="1" s="1"/>
  <c r="B34" i="1"/>
  <c r="D34" i="1" s="1"/>
  <c r="F34" i="1" s="1"/>
  <c r="E33" i="1"/>
  <c r="G33" i="1" s="1"/>
  <c r="D33" i="1"/>
  <c r="B33" i="1"/>
  <c r="B31" i="1" s="1"/>
  <c r="D31" i="1" s="1"/>
  <c r="E32" i="1"/>
  <c r="E31" i="1" s="1"/>
  <c r="D32" i="1"/>
  <c r="B32" i="1"/>
  <c r="C31" i="1"/>
  <c r="E29" i="1"/>
  <c r="G29" i="1" s="1"/>
  <c r="D29" i="1"/>
  <c r="B29" i="1"/>
  <c r="B27" i="1" s="1"/>
  <c r="E28" i="1"/>
  <c r="E27" i="1" s="1"/>
  <c r="D28" i="1"/>
  <c r="B28" i="1"/>
  <c r="C27" i="1"/>
  <c r="C25" i="1"/>
  <c r="E23" i="1"/>
  <c r="B23" i="1"/>
  <c r="D23" i="1" s="1"/>
  <c r="E22" i="1"/>
  <c r="B22" i="1"/>
  <c r="D22" i="1" s="1"/>
  <c r="F22" i="1" s="1"/>
  <c r="E21" i="1"/>
  <c r="G21" i="1" s="1"/>
  <c r="D21" i="1"/>
  <c r="C21" i="1"/>
  <c r="B21" i="1"/>
  <c r="E19" i="1"/>
  <c r="B19" i="1"/>
  <c r="D19" i="1" s="1"/>
  <c r="E18" i="1"/>
  <c r="B18" i="1"/>
  <c r="D18" i="1" s="1"/>
  <c r="F18" i="1" s="1"/>
  <c r="E17" i="1"/>
  <c r="G17" i="1" s="1"/>
  <c r="D17" i="1"/>
  <c r="C17" i="1"/>
  <c r="B17" i="1"/>
  <c r="E15" i="1"/>
  <c r="B15" i="1"/>
  <c r="D15" i="1" s="1"/>
  <c r="E14" i="1"/>
  <c r="B14" i="1"/>
  <c r="D14" i="1" s="1"/>
  <c r="F14" i="1" s="1"/>
  <c r="E13" i="1"/>
  <c r="E11" i="1" s="1"/>
  <c r="D13" i="1"/>
  <c r="C13" i="1"/>
  <c r="C11" i="1" s="1"/>
  <c r="B13" i="1"/>
  <c r="B11" i="1" s="1"/>
  <c r="D11" i="1" s="1"/>
  <c r="G11" i="1" l="1"/>
  <c r="F11" i="1"/>
  <c r="G31" i="1"/>
  <c r="F31" i="1"/>
  <c r="G14" i="1"/>
  <c r="G22" i="1"/>
  <c r="G15" i="1"/>
  <c r="F15" i="1"/>
  <c r="G23" i="1"/>
  <c r="F23" i="1"/>
  <c r="C38" i="1"/>
  <c r="G35" i="1"/>
  <c r="F35" i="1"/>
  <c r="G27" i="1"/>
  <c r="F27" i="1"/>
  <c r="E25" i="1"/>
  <c r="G18" i="1"/>
  <c r="D27" i="1"/>
  <c r="B25" i="1"/>
  <c r="F36" i="1"/>
  <c r="G19" i="1"/>
  <c r="F19" i="1"/>
  <c r="F37" i="1"/>
  <c r="F28" i="1"/>
  <c r="F32" i="1"/>
  <c r="G28" i="1"/>
  <c r="G32" i="1"/>
  <c r="F13" i="1"/>
  <c r="F17" i="1"/>
  <c r="F21" i="1"/>
  <c r="F29" i="1"/>
  <c r="F33" i="1"/>
  <c r="G13" i="1"/>
  <c r="E38" i="1" l="1"/>
  <c r="B38" i="1"/>
  <c r="D38" i="1" s="1"/>
  <c r="D25" i="1"/>
  <c r="G25" i="1" s="1"/>
  <c r="F25" i="1" l="1"/>
  <c r="G38" i="1"/>
  <c r="F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Rubio</author>
  </authors>
  <commentList>
    <comment ref="A34" authorId="0" shapeId="0" xr:uid="{512E6185-2AF7-4FB9-AF95-989A5E13FBB6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Aprovechamiento, intereses mora distribuidores y comites,ajuste diferencia en cambio importaciones</t>
        </r>
      </text>
    </comment>
    <comment ref="A35" authorId="0" shapeId="0" xr:uid="{13E820D7-8918-4D24-A35F-E824A8B3F47F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Intereses recaudadores,Ventas de publicaciones y videos de capacitación</t>
        </r>
      </text>
    </comment>
  </commentList>
</comments>
</file>

<file path=xl/sharedStrings.xml><?xml version="1.0" encoding="utf-8"?>
<sst xmlns="http://schemas.openxmlformats.org/spreadsheetml/2006/main" count="34" uniqueCount="30">
  <si>
    <t>MINISTERIO DE AGRICULTURA Y DESARROLLO RURAL</t>
  </si>
  <si>
    <t>DIRECCIÓN DE PLANEACIÓN Y SEGUIMIENTO PRESUPUESTAL</t>
  </si>
  <si>
    <t>PRESUPUESTO DE INGRESOS VIGENCIA  2.023</t>
  </si>
  <si>
    <t>ANEXO 1</t>
  </si>
  <si>
    <t>CUENTAS</t>
  </si>
  <si>
    <t>PRESUPUESTO SOLICITADO 
OCTUBRE-DICIEMBRE</t>
  </si>
  <si>
    <t>MODIFICACIÓN 
PRESUPUESTO SOLICITADO 
OCTUBRE-DICIEMBRE</t>
  </si>
  <si>
    <t>SOLICITUD MODIFICADA DE PRESUPUESTO 
OCTUBRE-DICIEMBRE</t>
  </si>
  <si>
    <t>EJECUCIÓN PRESUPUESTO 
OCTUBRE-DICIEMBRE</t>
  </si>
  <si>
    <t>ACUERDO 01-24</t>
  </si>
  <si>
    <t>% EJECUCIÓN</t>
  </si>
  <si>
    <t>% PARTICIPACIÓN</t>
  </si>
  <si>
    <t>INGRESOS OPERACIONALES</t>
  </si>
  <si>
    <t xml:space="preserve">CUOTA DE FOMENTO PORCÍCOLA </t>
  </si>
  <si>
    <t>Cuota de Fomento</t>
  </si>
  <si>
    <t>Cuota de Erradicación Peste Porcina Clásica</t>
  </si>
  <si>
    <t>CUOTA VIGENCIAS ANTERIORES</t>
  </si>
  <si>
    <t>SUPERÁVIT VIGENCIAS ANTERIORES</t>
  </si>
  <si>
    <t>INGRESOS NO OPERACIONALES</t>
  </si>
  <si>
    <t>INGRESOS FINANCIEROS</t>
  </si>
  <si>
    <t>Rendimientos Financieros FNP</t>
  </si>
  <si>
    <t>Rendimientos Financieros PPC</t>
  </si>
  <si>
    <t>OTROS INGRESOS</t>
  </si>
  <si>
    <t>Ventas Programa PPC</t>
  </si>
  <si>
    <t>Financieros FNP</t>
  </si>
  <si>
    <t>Financieros PPC</t>
  </si>
  <si>
    <t>Extraordinarios FNP</t>
  </si>
  <si>
    <t>Extraordinarios EPPC</t>
  </si>
  <si>
    <t>Programas y proyectos FNP</t>
  </si>
  <si>
    <t>TOTAL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</si>
</sst>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 * #,##0.0_ ;_ * \-#,##0.0_ ;_ * &quot;-&quot;??_ ;_ @_ "/>
    <numFmt numFmtId="170" formatCode="_ * #,##0_ ;_ * \-#,##0_ ;_ * &quot;-&quot;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indexed="1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164" fontId="3" fillId="2" borderId="0" xfId="3" applyFont="1" applyFill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166" fontId="4" fillId="0" borderId="11" xfId="4" applyNumberFormat="1" applyFont="1" applyFill="1" applyBorder="1" applyAlignment="1">
      <alignment horizontal="center" wrapText="1"/>
    </xf>
    <xf numFmtId="166" fontId="4" fillId="0" borderId="0" xfId="4" applyNumberFormat="1" applyFont="1" applyFill="1" applyBorder="1" applyAlignment="1">
      <alignment horizontal="center" wrapText="1"/>
    </xf>
    <xf numFmtId="10" fontId="4" fillId="0" borderId="12" xfId="5" applyNumberFormat="1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8" fontId="2" fillId="0" borderId="14" xfId="6" applyNumberFormat="1" applyFont="1" applyFill="1" applyBorder="1" applyAlignment="1">
      <alignment wrapText="1"/>
    </xf>
    <xf numFmtId="168" fontId="2" fillId="0" borderId="15" xfId="6" applyNumberFormat="1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166" fontId="4" fillId="0" borderId="17" xfId="4" applyNumberFormat="1" applyFont="1" applyFill="1" applyBorder="1" applyAlignment="1">
      <alignment wrapText="1"/>
    </xf>
    <xf numFmtId="166" fontId="4" fillId="0" borderId="18" xfId="4" applyNumberFormat="1" applyFont="1" applyFill="1" applyBorder="1" applyAlignment="1">
      <alignment wrapText="1"/>
    </xf>
    <xf numFmtId="167" fontId="3" fillId="2" borderId="0" xfId="1" applyFont="1" applyFill="1"/>
    <xf numFmtId="169" fontId="3" fillId="0" borderId="0" xfId="1" applyNumberFormat="1" applyFont="1"/>
    <xf numFmtId="168" fontId="3" fillId="0" borderId="0" xfId="0" applyNumberFormat="1" applyFont="1"/>
    <xf numFmtId="10" fontId="2" fillId="0" borderId="12" xfId="5" applyNumberFormat="1" applyFont="1" applyFill="1" applyBorder="1" applyAlignment="1">
      <alignment wrapText="1"/>
    </xf>
    <xf numFmtId="170" fontId="3" fillId="2" borderId="0" xfId="2" applyFont="1" applyFill="1"/>
    <xf numFmtId="166" fontId="3" fillId="0" borderId="0" xfId="0" applyNumberFormat="1" applyFont="1"/>
    <xf numFmtId="168" fontId="5" fillId="0" borderId="0" xfId="0" applyNumberFormat="1" applyFont="1"/>
    <xf numFmtId="0" fontId="4" fillId="2" borderId="13" xfId="0" applyFont="1" applyFill="1" applyBorder="1" applyAlignment="1">
      <alignment wrapText="1"/>
    </xf>
    <xf numFmtId="168" fontId="4" fillId="0" borderId="14" xfId="6" applyNumberFormat="1" applyFont="1" applyFill="1" applyBorder="1" applyAlignment="1">
      <alignment wrapText="1"/>
    </xf>
    <xf numFmtId="168" fontId="4" fillId="0" borderId="15" xfId="6" applyNumberFormat="1" applyFont="1" applyFill="1" applyBorder="1" applyAlignment="1">
      <alignment wrapText="1"/>
    </xf>
    <xf numFmtId="10" fontId="2" fillId="0" borderId="19" xfId="5" applyNumberFormat="1" applyFont="1" applyFill="1" applyBorder="1" applyAlignment="1">
      <alignment wrapText="1"/>
    </xf>
    <xf numFmtId="3" fontId="5" fillId="0" borderId="0" xfId="0" applyNumberFormat="1" applyFont="1"/>
    <xf numFmtId="168" fontId="4" fillId="0" borderId="17" xfId="6" applyNumberFormat="1" applyFont="1" applyFill="1" applyBorder="1" applyAlignment="1">
      <alignment wrapText="1"/>
    </xf>
    <xf numFmtId="168" fontId="4" fillId="0" borderId="18" xfId="6" applyNumberFormat="1" applyFont="1" applyFill="1" applyBorder="1" applyAlignment="1">
      <alignment wrapText="1"/>
    </xf>
    <xf numFmtId="3" fontId="3" fillId="0" borderId="0" xfId="0" applyNumberFormat="1" applyFont="1"/>
    <xf numFmtId="166" fontId="5" fillId="0" borderId="0" xfId="0" applyNumberFormat="1" applyFont="1"/>
    <xf numFmtId="0" fontId="2" fillId="2" borderId="16" xfId="0" applyFont="1" applyFill="1" applyBorder="1" applyAlignment="1">
      <alignment wrapText="1"/>
    </xf>
    <xf numFmtId="0" fontId="5" fillId="0" borderId="0" xfId="0" applyFont="1"/>
    <xf numFmtId="0" fontId="2" fillId="2" borderId="20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168" fontId="4" fillId="0" borderId="22" xfId="0" applyNumberFormat="1" applyFont="1" applyBorder="1" applyAlignment="1">
      <alignment wrapText="1"/>
    </xf>
    <xf numFmtId="168" fontId="4" fillId="0" borderId="23" xfId="0" applyNumberFormat="1" applyFont="1" applyBorder="1" applyAlignment="1">
      <alignment wrapText="1"/>
    </xf>
    <xf numFmtId="10" fontId="4" fillId="0" borderId="24" xfId="5" applyNumberFormat="1" applyFont="1" applyFill="1" applyBorder="1" applyAlignment="1">
      <alignment wrapText="1"/>
    </xf>
  </cellXfs>
  <cellStyles count="7">
    <cellStyle name="Millares" xfId="1" builtinId="3"/>
    <cellStyle name="Millares [0]" xfId="2" builtinId="6"/>
    <cellStyle name="Millares_Formato Presupuesto Minagricultura" xfId="6" xr:uid="{ABC28C7C-7E13-4B22-B8C4-37C06D51A7CA}"/>
    <cellStyle name="Millares_INGRESOS 2005" xfId="4" xr:uid="{88BEA7A2-80DE-4FB3-9E65-F846F38546D8}"/>
    <cellStyle name="Moneda" xfId="3" builtinId="4"/>
    <cellStyle name="Normal" xfId="0" builtinId="0"/>
    <cellStyle name="Porcentaje 10 2" xfId="5" xr:uid="{1A3F355F-04CA-4CB5-9822-F8DAE0B99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septiembre.xlsx" TargetMode="External"/><Relationship Id="rId1" Type="http://schemas.openxmlformats.org/officeDocument/2006/relationships/externalLinkPath" Target="/A&#241;o%202023/Acuerdos%20presupuestales/Definitivos/Sabana%20presupuestal%202023%20septiemb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4/Acuerdos%20presupuestales%202024/Definitivos/Sabana%20presupuestal%202023%20120224.xlsx" TargetMode="External"/><Relationship Id="rId1" Type="http://schemas.openxmlformats.org/officeDocument/2006/relationships/externalLinkPath" Target="/A&#241;o%202024/Acuerdos%20presupuestales%202024/Definitivos/Sabana%20presupuestal%202023%2012022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4/Acuerdos%20presupuestales%202024/Definitivos/ANEXO%20ACUERDO%2001-24.xls" TargetMode="External"/><Relationship Id="rId2" Type="http://schemas.openxmlformats.org/officeDocument/2006/relationships/externalLinkPath" Target="file:///Y:\A&#241;o%202024\Acuerdos%20presupuestales%202024\Definitivos\ANEXO%20ACUERDO%2001-24.xls" TargetMode="External"/><Relationship Id="rId1" Type="http://schemas.openxmlformats.org/officeDocument/2006/relationships/externalLinkPath" Target="/A&#241;o%202024/Acuerdos%20presupuestales%202024/Definitivos/ANEXO%20ACUERDO%2001-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>
        <row r="13">
          <cell r="Q13">
            <v>13044350816.5</v>
          </cell>
        </row>
        <row r="14">
          <cell r="Q14">
            <v>7826632762.5</v>
          </cell>
        </row>
        <row r="17">
          <cell r="Q17">
            <v>64377719.125</v>
          </cell>
        </row>
        <row r="18">
          <cell r="Q18">
            <v>38626631.875</v>
          </cell>
        </row>
        <row r="21">
          <cell r="Q21">
            <v>9751802980</v>
          </cell>
        </row>
        <row r="22">
          <cell r="Q22">
            <v>7250142136</v>
          </cell>
        </row>
        <row r="27">
          <cell r="Q27">
            <v>485090075.9765718</v>
          </cell>
        </row>
        <row r="28">
          <cell r="Q28">
            <v>262381565.95310676</v>
          </cell>
        </row>
        <row r="31">
          <cell r="Q31">
            <v>746481768.37440014</v>
          </cell>
        </row>
        <row r="32">
          <cell r="Q32">
            <v>50862996</v>
          </cell>
        </row>
        <row r="33">
          <cell r="Q33">
            <v>2921712</v>
          </cell>
        </row>
        <row r="34">
          <cell r="Q34">
            <v>8509017</v>
          </cell>
        </row>
        <row r="35">
          <cell r="Q35">
            <v>0</v>
          </cell>
        </row>
        <row r="36">
          <cell r="Q36">
            <v>167100000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>
        <row r="13">
          <cell r="S13">
            <v>12187734412.375</v>
          </cell>
        </row>
        <row r="14">
          <cell r="S14">
            <v>7312640647.625</v>
          </cell>
        </row>
        <row r="17">
          <cell r="S17">
            <v>17814507</v>
          </cell>
        </row>
        <row r="18">
          <cell r="S18">
            <v>10688704</v>
          </cell>
        </row>
        <row r="21">
          <cell r="S21">
            <v>9616788682</v>
          </cell>
        </row>
        <row r="22">
          <cell r="S22">
            <v>7250142136</v>
          </cell>
        </row>
        <row r="27">
          <cell r="S27">
            <v>483757635</v>
          </cell>
        </row>
        <row r="28">
          <cell r="S28">
            <v>302590217</v>
          </cell>
        </row>
        <row r="31">
          <cell r="S31">
            <v>845281500</v>
          </cell>
        </row>
        <row r="32">
          <cell r="S32">
            <v>101955404</v>
          </cell>
        </row>
        <row r="33">
          <cell r="S33">
            <v>2316898</v>
          </cell>
        </row>
        <row r="34">
          <cell r="S34">
            <v>3974097</v>
          </cell>
        </row>
        <row r="35">
          <cell r="S35">
            <v>0</v>
          </cell>
        </row>
        <row r="36">
          <cell r="S36">
            <v>-10000000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Q13">
            <v>1157047436</v>
          </cell>
        </row>
      </sheetData>
      <sheetData sheetId="8">
        <row r="38">
          <cell r="AC38">
            <v>21862858</v>
          </cell>
        </row>
      </sheetData>
      <sheetData sheetId="9">
        <row r="38">
          <cell r="AC38">
            <v>1249591</v>
          </cell>
        </row>
      </sheetData>
      <sheetData sheetId="10">
        <row r="38">
          <cell r="AC38">
            <v>384875830</v>
          </cell>
        </row>
      </sheetData>
      <sheetData sheetId="11">
        <row r="46">
          <cell r="AC46">
            <v>54171707</v>
          </cell>
        </row>
      </sheetData>
      <sheetData sheetId="12">
        <row r="32">
          <cell r="AC32">
            <v>154395112</v>
          </cell>
        </row>
      </sheetData>
      <sheetData sheetId="13">
        <row r="38">
          <cell r="AC38">
            <v>93192328</v>
          </cell>
        </row>
      </sheetData>
      <sheetData sheetId="14">
        <row r="38">
          <cell r="AC38">
            <v>2475028</v>
          </cell>
        </row>
      </sheetData>
      <sheetData sheetId="15">
        <row r="43">
          <cell r="AC43">
            <v>238376150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9209-BF1C-46C8-A54B-E5CE907CD893}">
  <sheetPr>
    <pageSetUpPr fitToPage="1"/>
  </sheetPr>
  <dimension ref="A1:L39"/>
  <sheetViews>
    <sheetView tabSelected="1" zoomScale="85" zoomScaleNormal="85" zoomScaleSheetLayoutView="80" workbookViewId="0">
      <pane xSplit="1" ySplit="10" topLeftCell="B11" activePane="bottomRight" state="frozen"/>
      <selection activeCell="X27" sqref="X27"/>
      <selection pane="topRight" activeCell="X27" sqref="X27"/>
      <selection pane="bottomLeft" activeCell="X27" sqref="X27"/>
      <selection pane="bottomRight" activeCell="A2" sqref="A2:G38"/>
    </sheetView>
  </sheetViews>
  <sheetFormatPr baseColWidth="10" defaultColWidth="11.44140625" defaultRowHeight="13.2" x14ac:dyDescent="0.25"/>
  <cols>
    <col min="1" max="1" width="35.5546875" style="3" customWidth="1"/>
    <col min="2" max="6" width="29.88671875" style="3" customWidth="1"/>
    <col min="7" max="7" width="20.44140625" style="3" customWidth="1"/>
    <col min="8" max="8" width="23" style="3" customWidth="1"/>
    <col min="9" max="9" width="18" style="3" bestFit="1" customWidth="1"/>
    <col min="10" max="10" width="15.6640625" style="3" bestFit="1" customWidth="1"/>
    <col min="11" max="11" width="16.109375" style="3" bestFit="1" customWidth="1"/>
    <col min="12" max="12" width="12" style="3" bestFit="1" customWidth="1"/>
    <col min="13" max="13" width="11.88671875" style="3" bestFit="1" customWidth="1"/>
    <col min="14" max="14" width="12" style="3" bestFit="1" customWidth="1"/>
    <col min="15" max="256" width="11.44140625" style="3"/>
    <col min="257" max="257" width="35.5546875" style="3" customWidth="1"/>
    <col min="258" max="262" width="29.88671875" style="3" customWidth="1"/>
    <col min="263" max="263" width="20.44140625" style="3" customWidth="1"/>
    <col min="264" max="264" width="23" style="3" customWidth="1"/>
    <col min="265" max="265" width="18" style="3" bestFit="1" customWidth="1"/>
    <col min="266" max="266" width="15.6640625" style="3" bestFit="1" customWidth="1"/>
    <col min="267" max="267" width="16.109375" style="3" bestFit="1" customWidth="1"/>
    <col min="268" max="268" width="12" style="3" bestFit="1" customWidth="1"/>
    <col min="269" max="269" width="11.88671875" style="3" bestFit="1" customWidth="1"/>
    <col min="270" max="270" width="12" style="3" bestFit="1" customWidth="1"/>
    <col min="271" max="512" width="11.44140625" style="3"/>
    <col min="513" max="513" width="35.5546875" style="3" customWidth="1"/>
    <col min="514" max="518" width="29.88671875" style="3" customWidth="1"/>
    <col min="519" max="519" width="20.44140625" style="3" customWidth="1"/>
    <col min="520" max="520" width="23" style="3" customWidth="1"/>
    <col min="521" max="521" width="18" style="3" bestFit="1" customWidth="1"/>
    <col min="522" max="522" width="15.6640625" style="3" bestFit="1" customWidth="1"/>
    <col min="523" max="523" width="16.109375" style="3" bestFit="1" customWidth="1"/>
    <col min="524" max="524" width="12" style="3" bestFit="1" customWidth="1"/>
    <col min="525" max="525" width="11.88671875" style="3" bestFit="1" customWidth="1"/>
    <col min="526" max="526" width="12" style="3" bestFit="1" customWidth="1"/>
    <col min="527" max="768" width="11.44140625" style="3"/>
    <col min="769" max="769" width="35.5546875" style="3" customWidth="1"/>
    <col min="770" max="774" width="29.88671875" style="3" customWidth="1"/>
    <col min="775" max="775" width="20.44140625" style="3" customWidth="1"/>
    <col min="776" max="776" width="23" style="3" customWidth="1"/>
    <col min="777" max="777" width="18" style="3" bestFit="1" customWidth="1"/>
    <col min="778" max="778" width="15.6640625" style="3" bestFit="1" customWidth="1"/>
    <col min="779" max="779" width="16.109375" style="3" bestFit="1" customWidth="1"/>
    <col min="780" max="780" width="12" style="3" bestFit="1" customWidth="1"/>
    <col min="781" max="781" width="11.88671875" style="3" bestFit="1" customWidth="1"/>
    <col min="782" max="782" width="12" style="3" bestFit="1" customWidth="1"/>
    <col min="783" max="1024" width="11.44140625" style="3"/>
    <col min="1025" max="1025" width="35.5546875" style="3" customWidth="1"/>
    <col min="1026" max="1030" width="29.88671875" style="3" customWidth="1"/>
    <col min="1031" max="1031" width="20.44140625" style="3" customWidth="1"/>
    <col min="1032" max="1032" width="23" style="3" customWidth="1"/>
    <col min="1033" max="1033" width="18" style="3" bestFit="1" customWidth="1"/>
    <col min="1034" max="1034" width="15.6640625" style="3" bestFit="1" customWidth="1"/>
    <col min="1035" max="1035" width="16.109375" style="3" bestFit="1" customWidth="1"/>
    <col min="1036" max="1036" width="12" style="3" bestFit="1" customWidth="1"/>
    <col min="1037" max="1037" width="11.88671875" style="3" bestFit="1" customWidth="1"/>
    <col min="1038" max="1038" width="12" style="3" bestFit="1" customWidth="1"/>
    <col min="1039" max="1280" width="11.44140625" style="3"/>
    <col min="1281" max="1281" width="35.5546875" style="3" customWidth="1"/>
    <col min="1282" max="1286" width="29.88671875" style="3" customWidth="1"/>
    <col min="1287" max="1287" width="20.44140625" style="3" customWidth="1"/>
    <col min="1288" max="1288" width="23" style="3" customWidth="1"/>
    <col min="1289" max="1289" width="18" style="3" bestFit="1" customWidth="1"/>
    <col min="1290" max="1290" width="15.6640625" style="3" bestFit="1" customWidth="1"/>
    <col min="1291" max="1291" width="16.109375" style="3" bestFit="1" customWidth="1"/>
    <col min="1292" max="1292" width="12" style="3" bestFit="1" customWidth="1"/>
    <col min="1293" max="1293" width="11.88671875" style="3" bestFit="1" customWidth="1"/>
    <col min="1294" max="1294" width="12" style="3" bestFit="1" customWidth="1"/>
    <col min="1295" max="1536" width="11.44140625" style="3"/>
    <col min="1537" max="1537" width="35.5546875" style="3" customWidth="1"/>
    <col min="1538" max="1542" width="29.88671875" style="3" customWidth="1"/>
    <col min="1543" max="1543" width="20.44140625" style="3" customWidth="1"/>
    <col min="1544" max="1544" width="23" style="3" customWidth="1"/>
    <col min="1545" max="1545" width="18" style="3" bestFit="1" customWidth="1"/>
    <col min="1546" max="1546" width="15.6640625" style="3" bestFit="1" customWidth="1"/>
    <col min="1547" max="1547" width="16.109375" style="3" bestFit="1" customWidth="1"/>
    <col min="1548" max="1548" width="12" style="3" bestFit="1" customWidth="1"/>
    <col min="1549" max="1549" width="11.88671875" style="3" bestFit="1" customWidth="1"/>
    <col min="1550" max="1550" width="12" style="3" bestFit="1" customWidth="1"/>
    <col min="1551" max="1792" width="11.44140625" style="3"/>
    <col min="1793" max="1793" width="35.5546875" style="3" customWidth="1"/>
    <col min="1794" max="1798" width="29.88671875" style="3" customWidth="1"/>
    <col min="1799" max="1799" width="20.44140625" style="3" customWidth="1"/>
    <col min="1800" max="1800" width="23" style="3" customWidth="1"/>
    <col min="1801" max="1801" width="18" style="3" bestFit="1" customWidth="1"/>
    <col min="1802" max="1802" width="15.6640625" style="3" bestFit="1" customWidth="1"/>
    <col min="1803" max="1803" width="16.109375" style="3" bestFit="1" customWidth="1"/>
    <col min="1804" max="1804" width="12" style="3" bestFit="1" customWidth="1"/>
    <col min="1805" max="1805" width="11.88671875" style="3" bestFit="1" customWidth="1"/>
    <col min="1806" max="1806" width="12" style="3" bestFit="1" customWidth="1"/>
    <col min="1807" max="2048" width="11.44140625" style="3"/>
    <col min="2049" max="2049" width="35.5546875" style="3" customWidth="1"/>
    <col min="2050" max="2054" width="29.88671875" style="3" customWidth="1"/>
    <col min="2055" max="2055" width="20.44140625" style="3" customWidth="1"/>
    <col min="2056" max="2056" width="23" style="3" customWidth="1"/>
    <col min="2057" max="2057" width="18" style="3" bestFit="1" customWidth="1"/>
    <col min="2058" max="2058" width="15.6640625" style="3" bestFit="1" customWidth="1"/>
    <col min="2059" max="2059" width="16.109375" style="3" bestFit="1" customWidth="1"/>
    <col min="2060" max="2060" width="12" style="3" bestFit="1" customWidth="1"/>
    <col min="2061" max="2061" width="11.88671875" style="3" bestFit="1" customWidth="1"/>
    <col min="2062" max="2062" width="12" style="3" bestFit="1" customWidth="1"/>
    <col min="2063" max="2304" width="11.44140625" style="3"/>
    <col min="2305" max="2305" width="35.5546875" style="3" customWidth="1"/>
    <col min="2306" max="2310" width="29.88671875" style="3" customWidth="1"/>
    <col min="2311" max="2311" width="20.44140625" style="3" customWidth="1"/>
    <col min="2312" max="2312" width="23" style="3" customWidth="1"/>
    <col min="2313" max="2313" width="18" style="3" bestFit="1" customWidth="1"/>
    <col min="2314" max="2314" width="15.6640625" style="3" bestFit="1" customWidth="1"/>
    <col min="2315" max="2315" width="16.109375" style="3" bestFit="1" customWidth="1"/>
    <col min="2316" max="2316" width="12" style="3" bestFit="1" customWidth="1"/>
    <col min="2317" max="2317" width="11.88671875" style="3" bestFit="1" customWidth="1"/>
    <col min="2318" max="2318" width="12" style="3" bestFit="1" customWidth="1"/>
    <col min="2319" max="2560" width="11.44140625" style="3"/>
    <col min="2561" max="2561" width="35.5546875" style="3" customWidth="1"/>
    <col min="2562" max="2566" width="29.88671875" style="3" customWidth="1"/>
    <col min="2567" max="2567" width="20.44140625" style="3" customWidth="1"/>
    <col min="2568" max="2568" width="23" style="3" customWidth="1"/>
    <col min="2569" max="2569" width="18" style="3" bestFit="1" customWidth="1"/>
    <col min="2570" max="2570" width="15.6640625" style="3" bestFit="1" customWidth="1"/>
    <col min="2571" max="2571" width="16.109375" style="3" bestFit="1" customWidth="1"/>
    <col min="2572" max="2572" width="12" style="3" bestFit="1" customWidth="1"/>
    <col min="2573" max="2573" width="11.88671875" style="3" bestFit="1" customWidth="1"/>
    <col min="2574" max="2574" width="12" style="3" bestFit="1" customWidth="1"/>
    <col min="2575" max="2816" width="11.44140625" style="3"/>
    <col min="2817" max="2817" width="35.5546875" style="3" customWidth="1"/>
    <col min="2818" max="2822" width="29.88671875" style="3" customWidth="1"/>
    <col min="2823" max="2823" width="20.44140625" style="3" customWidth="1"/>
    <col min="2824" max="2824" width="23" style="3" customWidth="1"/>
    <col min="2825" max="2825" width="18" style="3" bestFit="1" customWidth="1"/>
    <col min="2826" max="2826" width="15.6640625" style="3" bestFit="1" customWidth="1"/>
    <col min="2827" max="2827" width="16.109375" style="3" bestFit="1" customWidth="1"/>
    <col min="2828" max="2828" width="12" style="3" bestFit="1" customWidth="1"/>
    <col min="2829" max="2829" width="11.88671875" style="3" bestFit="1" customWidth="1"/>
    <col min="2830" max="2830" width="12" style="3" bestFit="1" customWidth="1"/>
    <col min="2831" max="3072" width="11.44140625" style="3"/>
    <col min="3073" max="3073" width="35.5546875" style="3" customWidth="1"/>
    <col min="3074" max="3078" width="29.88671875" style="3" customWidth="1"/>
    <col min="3079" max="3079" width="20.44140625" style="3" customWidth="1"/>
    <col min="3080" max="3080" width="23" style="3" customWidth="1"/>
    <col min="3081" max="3081" width="18" style="3" bestFit="1" customWidth="1"/>
    <col min="3082" max="3082" width="15.6640625" style="3" bestFit="1" customWidth="1"/>
    <col min="3083" max="3083" width="16.109375" style="3" bestFit="1" customWidth="1"/>
    <col min="3084" max="3084" width="12" style="3" bestFit="1" customWidth="1"/>
    <col min="3085" max="3085" width="11.88671875" style="3" bestFit="1" customWidth="1"/>
    <col min="3086" max="3086" width="12" style="3" bestFit="1" customWidth="1"/>
    <col min="3087" max="3328" width="11.44140625" style="3"/>
    <col min="3329" max="3329" width="35.5546875" style="3" customWidth="1"/>
    <col min="3330" max="3334" width="29.88671875" style="3" customWidth="1"/>
    <col min="3335" max="3335" width="20.44140625" style="3" customWidth="1"/>
    <col min="3336" max="3336" width="23" style="3" customWidth="1"/>
    <col min="3337" max="3337" width="18" style="3" bestFit="1" customWidth="1"/>
    <col min="3338" max="3338" width="15.6640625" style="3" bestFit="1" customWidth="1"/>
    <col min="3339" max="3339" width="16.109375" style="3" bestFit="1" customWidth="1"/>
    <col min="3340" max="3340" width="12" style="3" bestFit="1" customWidth="1"/>
    <col min="3341" max="3341" width="11.88671875" style="3" bestFit="1" customWidth="1"/>
    <col min="3342" max="3342" width="12" style="3" bestFit="1" customWidth="1"/>
    <col min="3343" max="3584" width="11.44140625" style="3"/>
    <col min="3585" max="3585" width="35.5546875" style="3" customWidth="1"/>
    <col min="3586" max="3590" width="29.88671875" style="3" customWidth="1"/>
    <col min="3591" max="3591" width="20.44140625" style="3" customWidth="1"/>
    <col min="3592" max="3592" width="23" style="3" customWidth="1"/>
    <col min="3593" max="3593" width="18" style="3" bestFit="1" customWidth="1"/>
    <col min="3594" max="3594" width="15.6640625" style="3" bestFit="1" customWidth="1"/>
    <col min="3595" max="3595" width="16.109375" style="3" bestFit="1" customWidth="1"/>
    <col min="3596" max="3596" width="12" style="3" bestFit="1" customWidth="1"/>
    <col min="3597" max="3597" width="11.88671875" style="3" bestFit="1" customWidth="1"/>
    <col min="3598" max="3598" width="12" style="3" bestFit="1" customWidth="1"/>
    <col min="3599" max="3840" width="11.44140625" style="3"/>
    <col min="3841" max="3841" width="35.5546875" style="3" customWidth="1"/>
    <col min="3842" max="3846" width="29.88671875" style="3" customWidth="1"/>
    <col min="3847" max="3847" width="20.44140625" style="3" customWidth="1"/>
    <col min="3848" max="3848" width="23" style="3" customWidth="1"/>
    <col min="3849" max="3849" width="18" style="3" bestFit="1" customWidth="1"/>
    <col min="3850" max="3850" width="15.6640625" style="3" bestFit="1" customWidth="1"/>
    <col min="3851" max="3851" width="16.109375" style="3" bestFit="1" customWidth="1"/>
    <col min="3852" max="3852" width="12" style="3" bestFit="1" customWidth="1"/>
    <col min="3853" max="3853" width="11.88671875" style="3" bestFit="1" customWidth="1"/>
    <col min="3854" max="3854" width="12" style="3" bestFit="1" customWidth="1"/>
    <col min="3855" max="4096" width="11.44140625" style="3"/>
    <col min="4097" max="4097" width="35.5546875" style="3" customWidth="1"/>
    <col min="4098" max="4102" width="29.88671875" style="3" customWidth="1"/>
    <col min="4103" max="4103" width="20.44140625" style="3" customWidth="1"/>
    <col min="4104" max="4104" width="23" style="3" customWidth="1"/>
    <col min="4105" max="4105" width="18" style="3" bestFit="1" customWidth="1"/>
    <col min="4106" max="4106" width="15.6640625" style="3" bestFit="1" customWidth="1"/>
    <col min="4107" max="4107" width="16.109375" style="3" bestFit="1" customWidth="1"/>
    <col min="4108" max="4108" width="12" style="3" bestFit="1" customWidth="1"/>
    <col min="4109" max="4109" width="11.88671875" style="3" bestFit="1" customWidth="1"/>
    <col min="4110" max="4110" width="12" style="3" bestFit="1" customWidth="1"/>
    <col min="4111" max="4352" width="11.44140625" style="3"/>
    <col min="4353" max="4353" width="35.5546875" style="3" customWidth="1"/>
    <col min="4354" max="4358" width="29.88671875" style="3" customWidth="1"/>
    <col min="4359" max="4359" width="20.44140625" style="3" customWidth="1"/>
    <col min="4360" max="4360" width="23" style="3" customWidth="1"/>
    <col min="4361" max="4361" width="18" style="3" bestFit="1" customWidth="1"/>
    <col min="4362" max="4362" width="15.6640625" style="3" bestFit="1" customWidth="1"/>
    <col min="4363" max="4363" width="16.109375" style="3" bestFit="1" customWidth="1"/>
    <col min="4364" max="4364" width="12" style="3" bestFit="1" customWidth="1"/>
    <col min="4365" max="4365" width="11.88671875" style="3" bestFit="1" customWidth="1"/>
    <col min="4366" max="4366" width="12" style="3" bestFit="1" customWidth="1"/>
    <col min="4367" max="4608" width="11.44140625" style="3"/>
    <col min="4609" max="4609" width="35.5546875" style="3" customWidth="1"/>
    <col min="4610" max="4614" width="29.88671875" style="3" customWidth="1"/>
    <col min="4615" max="4615" width="20.44140625" style="3" customWidth="1"/>
    <col min="4616" max="4616" width="23" style="3" customWidth="1"/>
    <col min="4617" max="4617" width="18" style="3" bestFit="1" customWidth="1"/>
    <col min="4618" max="4618" width="15.6640625" style="3" bestFit="1" customWidth="1"/>
    <col min="4619" max="4619" width="16.109375" style="3" bestFit="1" customWidth="1"/>
    <col min="4620" max="4620" width="12" style="3" bestFit="1" customWidth="1"/>
    <col min="4621" max="4621" width="11.88671875" style="3" bestFit="1" customWidth="1"/>
    <col min="4622" max="4622" width="12" style="3" bestFit="1" customWidth="1"/>
    <col min="4623" max="4864" width="11.44140625" style="3"/>
    <col min="4865" max="4865" width="35.5546875" style="3" customWidth="1"/>
    <col min="4866" max="4870" width="29.88671875" style="3" customWidth="1"/>
    <col min="4871" max="4871" width="20.44140625" style="3" customWidth="1"/>
    <col min="4872" max="4872" width="23" style="3" customWidth="1"/>
    <col min="4873" max="4873" width="18" style="3" bestFit="1" customWidth="1"/>
    <col min="4874" max="4874" width="15.6640625" style="3" bestFit="1" customWidth="1"/>
    <col min="4875" max="4875" width="16.109375" style="3" bestFit="1" customWidth="1"/>
    <col min="4876" max="4876" width="12" style="3" bestFit="1" customWidth="1"/>
    <col min="4877" max="4877" width="11.88671875" style="3" bestFit="1" customWidth="1"/>
    <col min="4878" max="4878" width="12" style="3" bestFit="1" customWidth="1"/>
    <col min="4879" max="5120" width="11.44140625" style="3"/>
    <col min="5121" max="5121" width="35.5546875" style="3" customWidth="1"/>
    <col min="5122" max="5126" width="29.88671875" style="3" customWidth="1"/>
    <col min="5127" max="5127" width="20.44140625" style="3" customWidth="1"/>
    <col min="5128" max="5128" width="23" style="3" customWidth="1"/>
    <col min="5129" max="5129" width="18" style="3" bestFit="1" customWidth="1"/>
    <col min="5130" max="5130" width="15.6640625" style="3" bestFit="1" customWidth="1"/>
    <col min="5131" max="5131" width="16.109375" style="3" bestFit="1" customWidth="1"/>
    <col min="5132" max="5132" width="12" style="3" bestFit="1" customWidth="1"/>
    <col min="5133" max="5133" width="11.88671875" style="3" bestFit="1" customWidth="1"/>
    <col min="5134" max="5134" width="12" style="3" bestFit="1" customWidth="1"/>
    <col min="5135" max="5376" width="11.44140625" style="3"/>
    <col min="5377" max="5377" width="35.5546875" style="3" customWidth="1"/>
    <col min="5378" max="5382" width="29.88671875" style="3" customWidth="1"/>
    <col min="5383" max="5383" width="20.44140625" style="3" customWidth="1"/>
    <col min="5384" max="5384" width="23" style="3" customWidth="1"/>
    <col min="5385" max="5385" width="18" style="3" bestFit="1" customWidth="1"/>
    <col min="5386" max="5386" width="15.6640625" style="3" bestFit="1" customWidth="1"/>
    <col min="5387" max="5387" width="16.109375" style="3" bestFit="1" customWidth="1"/>
    <col min="5388" max="5388" width="12" style="3" bestFit="1" customWidth="1"/>
    <col min="5389" max="5389" width="11.88671875" style="3" bestFit="1" customWidth="1"/>
    <col min="5390" max="5390" width="12" style="3" bestFit="1" customWidth="1"/>
    <col min="5391" max="5632" width="11.44140625" style="3"/>
    <col min="5633" max="5633" width="35.5546875" style="3" customWidth="1"/>
    <col min="5634" max="5638" width="29.88671875" style="3" customWidth="1"/>
    <col min="5639" max="5639" width="20.44140625" style="3" customWidth="1"/>
    <col min="5640" max="5640" width="23" style="3" customWidth="1"/>
    <col min="5641" max="5641" width="18" style="3" bestFit="1" customWidth="1"/>
    <col min="5642" max="5642" width="15.6640625" style="3" bestFit="1" customWidth="1"/>
    <col min="5643" max="5643" width="16.109375" style="3" bestFit="1" customWidth="1"/>
    <col min="5644" max="5644" width="12" style="3" bestFit="1" customWidth="1"/>
    <col min="5645" max="5645" width="11.88671875" style="3" bestFit="1" customWidth="1"/>
    <col min="5646" max="5646" width="12" style="3" bestFit="1" customWidth="1"/>
    <col min="5647" max="5888" width="11.44140625" style="3"/>
    <col min="5889" max="5889" width="35.5546875" style="3" customWidth="1"/>
    <col min="5890" max="5894" width="29.88671875" style="3" customWidth="1"/>
    <col min="5895" max="5895" width="20.44140625" style="3" customWidth="1"/>
    <col min="5896" max="5896" width="23" style="3" customWidth="1"/>
    <col min="5897" max="5897" width="18" style="3" bestFit="1" customWidth="1"/>
    <col min="5898" max="5898" width="15.6640625" style="3" bestFit="1" customWidth="1"/>
    <col min="5899" max="5899" width="16.109375" style="3" bestFit="1" customWidth="1"/>
    <col min="5900" max="5900" width="12" style="3" bestFit="1" customWidth="1"/>
    <col min="5901" max="5901" width="11.88671875" style="3" bestFit="1" customWidth="1"/>
    <col min="5902" max="5902" width="12" style="3" bestFit="1" customWidth="1"/>
    <col min="5903" max="6144" width="11.44140625" style="3"/>
    <col min="6145" max="6145" width="35.5546875" style="3" customWidth="1"/>
    <col min="6146" max="6150" width="29.88671875" style="3" customWidth="1"/>
    <col min="6151" max="6151" width="20.44140625" style="3" customWidth="1"/>
    <col min="6152" max="6152" width="23" style="3" customWidth="1"/>
    <col min="6153" max="6153" width="18" style="3" bestFit="1" customWidth="1"/>
    <col min="6154" max="6154" width="15.6640625" style="3" bestFit="1" customWidth="1"/>
    <col min="6155" max="6155" width="16.109375" style="3" bestFit="1" customWidth="1"/>
    <col min="6156" max="6156" width="12" style="3" bestFit="1" customWidth="1"/>
    <col min="6157" max="6157" width="11.88671875" style="3" bestFit="1" customWidth="1"/>
    <col min="6158" max="6158" width="12" style="3" bestFit="1" customWidth="1"/>
    <col min="6159" max="6400" width="11.44140625" style="3"/>
    <col min="6401" max="6401" width="35.5546875" style="3" customWidth="1"/>
    <col min="6402" max="6406" width="29.88671875" style="3" customWidth="1"/>
    <col min="6407" max="6407" width="20.44140625" style="3" customWidth="1"/>
    <col min="6408" max="6408" width="23" style="3" customWidth="1"/>
    <col min="6409" max="6409" width="18" style="3" bestFit="1" customWidth="1"/>
    <col min="6410" max="6410" width="15.6640625" style="3" bestFit="1" customWidth="1"/>
    <col min="6411" max="6411" width="16.109375" style="3" bestFit="1" customWidth="1"/>
    <col min="6412" max="6412" width="12" style="3" bestFit="1" customWidth="1"/>
    <col min="6413" max="6413" width="11.88671875" style="3" bestFit="1" customWidth="1"/>
    <col min="6414" max="6414" width="12" style="3" bestFit="1" customWidth="1"/>
    <col min="6415" max="6656" width="11.44140625" style="3"/>
    <col min="6657" max="6657" width="35.5546875" style="3" customWidth="1"/>
    <col min="6658" max="6662" width="29.88671875" style="3" customWidth="1"/>
    <col min="6663" max="6663" width="20.44140625" style="3" customWidth="1"/>
    <col min="6664" max="6664" width="23" style="3" customWidth="1"/>
    <col min="6665" max="6665" width="18" style="3" bestFit="1" customWidth="1"/>
    <col min="6666" max="6666" width="15.6640625" style="3" bestFit="1" customWidth="1"/>
    <col min="6667" max="6667" width="16.109375" style="3" bestFit="1" customWidth="1"/>
    <col min="6668" max="6668" width="12" style="3" bestFit="1" customWidth="1"/>
    <col min="6669" max="6669" width="11.88671875" style="3" bestFit="1" customWidth="1"/>
    <col min="6670" max="6670" width="12" style="3" bestFit="1" customWidth="1"/>
    <col min="6671" max="6912" width="11.44140625" style="3"/>
    <col min="6913" max="6913" width="35.5546875" style="3" customWidth="1"/>
    <col min="6914" max="6918" width="29.88671875" style="3" customWidth="1"/>
    <col min="6919" max="6919" width="20.44140625" style="3" customWidth="1"/>
    <col min="6920" max="6920" width="23" style="3" customWidth="1"/>
    <col min="6921" max="6921" width="18" style="3" bestFit="1" customWidth="1"/>
    <col min="6922" max="6922" width="15.6640625" style="3" bestFit="1" customWidth="1"/>
    <col min="6923" max="6923" width="16.109375" style="3" bestFit="1" customWidth="1"/>
    <col min="6924" max="6924" width="12" style="3" bestFit="1" customWidth="1"/>
    <col min="6925" max="6925" width="11.88671875" style="3" bestFit="1" customWidth="1"/>
    <col min="6926" max="6926" width="12" style="3" bestFit="1" customWidth="1"/>
    <col min="6927" max="7168" width="11.44140625" style="3"/>
    <col min="7169" max="7169" width="35.5546875" style="3" customWidth="1"/>
    <col min="7170" max="7174" width="29.88671875" style="3" customWidth="1"/>
    <col min="7175" max="7175" width="20.44140625" style="3" customWidth="1"/>
    <col min="7176" max="7176" width="23" style="3" customWidth="1"/>
    <col min="7177" max="7177" width="18" style="3" bestFit="1" customWidth="1"/>
    <col min="7178" max="7178" width="15.6640625" style="3" bestFit="1" customWidth="1"/>
    <col min="7179" max="7179" width="16.109375" style="3" bestFit="1" customWidth="1"/>
    <col min="7180" max="7180" width="12" style="3" bestFit="1" customWidth="1"/>
    <col min="7181" max="7181" width="11.88671875" style="3" bestFit="1" customWidth="1"/>
    <col min="7182" max="7182" width="12" style="3" bestFit="1" customWidth="1"/>
    <col min="7183" max="7424" width="11.44140625" style="3"/>
    <col min="7425" max="7425" width="35.5546875" style="3" customWidth="1"/>
    <col min="7426" max="7430" width="29.88671875" style="3" customWidth="1"/>
    <col min="7431" max="7431" width="20.44140625" style="3" customWidth="1"/>
    <col min="7432" max="7432" width="23" style="3" customWidth="1"/>
    <col min="7433" max="7433" width="18" style="3" bestFit="1" customWidth="1"/>
    <col min="7434" max="7434" width="15.6640625" style="3" bestFit="1" customWidth="1"/>
    <col min="7435" max="7435" width="16.109375" style="3" bestFit="1" customWidth="1"/>
    <col min="7436" max="7436" width="12" style="3" bestFit="1" customWidth="1"/>
    <col min="7437" max="7437" width="11.88671875" style="3" bestFit="1" customWidth="1"/>
    <col min="7438" max="7438" width="12" style="3" bestFit="1" customWidth="1"/>
    <col min="7439" max="7680" width="11.44140625" style="3"/>
    <col min="7681" max="7681" width="35.5546875" style="3" customWidth="1"/>
    <col min="7682" max="7686" width="29.88671875" style="3" customWidth="1"/>
    <col min="7687" max="7687" width="20.44140625" style="3" customWidth="1"/>
    <col min="7688" max="7688" width="23" style="3" customWidth="1"/>
    <col min="7689" max="7689" width="18" style="3" bestFit="1" customWidth="1"/>
    <col min="7690" max="7690" width="15.6640625" style="3" bestFit="1" customWidth="1"/>
    <col min="7691" max="7691" width="16.109375" style="3" bestFit="1" customWidth="1"/>
    <col min="7692" max="7692" width="12" style="3" bestFit="1" customWidth="1"/>
    <col min="7693" max="7693" width="11.88671875" style="3" bestFit="1" customWidth="1"/>
    <col min="7694" max="7694" width="12" style="3" bestFit="1" customWidth="1"/>
    <col min="7695" max="7936" width="11.44140625" style="3"/>
    <col min="7937" max="7937" width="35.5546875" style="3" customWidth="1"/>
    <col min="7938" max="7942" width="29.88671875" style="3" customWidth="1"/>
    <col min="7943" max="7943" width="20.44140625" style="3" customWidth="1"/>
    <col min="7944" max="7944" width="23" style="3" customWidth="1"/>
    <col min="7945" max="7945" width="18" style="3" bestFit="1" customWidth="1"/>
    <col min="7946" max="7946" width="15.6640625" style="3" bestFit="1" customWidth="1"/>
    <col min="7947" max="7947" width="16.109375" style="3" bestFit="1" customWidth="1"/>
    <col min="7948" max="7948" width="12" style="3" bestFit="1" customWidth="1"/>
    <col min="7949" max="7949" width="11.88671875" style="3" bestFit="1" customWidth="1"/>
    <col min="7950" max="7950" width="12" style="3" bestFit="1" customWidth="1"/>
    <col min="7951" max="8192" width="11.44140625" style="3"/>
    <col min="8193" max="8193" width="35.5546875" style="3" customWidth="1"/>
    <col min="8194" max="8198" width="29.88671875" style="3" customWidth="1"/>
    <col min="8199" max="8199" width="20.44140625" style="3" customWidth="1"/>
    <col min="8200" max="8200" width="23" style="3" customWidth="1"/>
    <col min="8201" max="8201" width="18" style="3" bestFit="1" customWidth="1"/>
    <col min="8202" max="8202" width="15.6640625" style="3" bestFit="1" customWidth="1"/>
    <col min="8203" max="8203" width="16.109375" style="3" bestFit="1" customWidth="1"/>
    <col min="8204" max="8204" width="12" style="3" bestFit="1" customWidth="1"/>
    <col min="8205" max="8205" width="11.88671875" style="3" bestFit="1" customWidth="1"/>
    <col min="8206" max="8206" width="12" style="3" bestFit="1" customWidth="1"/>
    <col min="8207" max="8448" width="11.44140625" style="3"/>
    <col min="8449" max="8449" width="35.5546875" style="3" customWidth="1"/>
    <col min="8450" max="8454" width="29.88671875" style="3" customWidth="1"/>
    <col min="8455" max="8455" width="20.44140625" style="3" customWidth="1"/>
    <col min="8456" max="8456" width="23" style="3" customWidth="1"/>
    <col min="8457" max="8457" width="18" style="3" bestFit="1" customWidth="1"/>
    <col min="8458" max="8458" width="15.6640625" style="3" bestFit="1" customWidth="1"/>
    <col min="8459" max="8459" width="16.109375" style="3" bestFit="1" customWidth="1"/>
    <col min="8460" max="8460" width="12" style="3" bestFit="1" customWidth="1"/>
    <col min="8461" max="8461" width="11.88671875" style="3" bestFit="1" customWidth="1"/>
    <col min="8462" max="8462" width="12" style="3" bestFit="1" customWidth="1"/>
    <col min="8463" max="8704" width="11.44140625" style="3"/>
    <col min="8705" max="8705" width="35.5546875" style="3" customWidth="1"/>
    <col min="8706" max="8710" width="29.88671875" style="3" customWidth="1"/>
    <col min="8711" max="8711" width="20.44140625" style="3" customWidth="1"/>
    <col min="8712" max="8712" width="23" style="3" customWidth="1"/>
    <col min="8713" max="8713" width="18" style="3" bestFit="1" customWidth="1"/>
    <col min="8714" max="8714" width="15.6640625" style="3" bestFit="1" customWidth="1"/>
    <col min="8715" max="8715" width="16.109375" style="3" bestFit="1" customWidth="1"/>
    <col min="8716" max="8716" width="12" style="3" bestFit="1" customWidth="1"/>
    <col min="8717" max="8717" width="11.88671875" style="3" bestFit="1" customWidth="1"/>
    <col min="8718" max="8718" width="12" style="3" bestFit="1" customWidth="1"/>
    <col min="8719" max="8960" width="11.44140625" style="3"/>
    <col min="8961" max="8961" width="35.5546875" style="3" customWidth="1"/>
    <col min="8962" max="8966" width="29.88671875" style="3" customWidth="1"/>
    <col min="8967" max="8967" width="20.44140625" style="3" customWidth="1"/>
    <col min="8968" max="8968" width="23" style="3" customWidth="1"/>
    <col min="8969" max="8969" width="18" style="3" bestFit="1" customWidth="1"/>
    <col min="8970" max="8970" width="15.6640625" style="3" bestFit="1" customWidth="1"/>
    <col min="8971" max="8971" width="16.109375" style="3" bestFit="1" customWidth="1"/>
    <col min="8972" max="8972" width="12" style="3" bestFit="1" customWidth="1"/>
    <col min="8973" max="8973" width="11.88671875" style="3" bestFit="1" customWidth="1"/>
    <col min="8974" max="8974" width="12" style="3" bestFit="1" customWidth="1"/>
    <col min="8975" max="9216" width="11.44140625" style="3"/>
    <col min="9217" max="9217" width="35.5546875" style="3" customWidth="1"/>
    <col min="9218" max="9222" width="29.88671875" style="3" customWidth="1"/>
    <col min="9223" max="9223" width="20.44140625" style="3" customWidth="1"/>
    <col min="9224" max="9224" width="23" style="3" customWidth="1"/>
    <col min="9225" max="9225" width="18" style="3" bestFit="1" customWidth="1"/>
    <col min="9226" max="9226" width="15.6640625" style="3" bestFit="1" customWidth="1"/>
    <col min="9227" max="9227" width="16.109375" style="3" bestFit="1" customWidth="1"/>
    <col min="9228" max="9228" width="12" style="3" bestFit="1" customWidth="1"/>
    <col min="9229" max="9229" width="11.88671875" style="3" bestFit="1" customWidth="1"/>
    <col min="9230" max="9230" width="12" style="3" bestFit="1" customWidth="1"/>
    <col min="9231" max="9472" width="11.44140625" style="3"/>
    <col min="9473" max="9473" width="35.5546875" style="3" customWidth="1"/>
    <col min="9474" max="9478" width="29.88671875" style="3" customWidth="1"/>
    <col min="9479" max="9479" width="20.44140625" style="3" customWidth="1"/>
    <col min="9480" max="9480" width="23" style="3" customWidth="1"/>
    <col min="9481" max="9481" width="18" style="3" bestFit="1" customWidth="1"/>
    <col min="9482" max="9482" width="15.6640625" style="3" bestFit="1" customWidth="1"/>
    <col min="9483" max="9483" width="16.109375" style="3" bestFit="1" customWidth="1"/>
    <col min="9484" max="9484" width="12" style="3" bestFit="1" customWidth="1"/>
    <col min="9485" max="9485" width="11.88671875" style="3" bestFit="1" customWidth="1"/>
    <col min="9486" max="9486" width="12" style="3" bestFit="1" customWidth="1"/>
    <col min="9487" max="9728" width="11.44140625" style="3"/>
    <col min="9729" max="9729" width="35.5546875" style="3" customWidth="1"/>
    <col min="9730" max="9734" width="29.88671875" style="3" customWidth="1"/>
    <col min="9735" max="9735" width="20.44140625" style="3" customWidth="1"/>
    <col min="9736" max="9736" width="23" style="3" customWidth="1"/>
    <col min="9737" max="9737" width="18" style="3" bestFit="1" customWidth="1"/>
    <col min="9738" max="9738" width="15.6640625" style="3" bestFit="1" customWidth="1"/>
    <col min="9739" max="9739" width="16.109375" style="3" bestFit="1" customWidth="1"/>
    <col min="9740" max="9740" width="12" style="3" bestFit="1" customWidth="1"/>
    <col min="9741" max="9741" width="11.88671875" style="3" bestFit="1" customWidth="1"/>
    <col min="9742" max="9742" width="12" style="3" bestFit="1" customWidth="1"/>
    <col min="9743" max="9984" width="11.44140625" style="3"/>
    <col min="9985" max="9985" width="35.5546875" style="3" customWidth="1"/>
    <col min="9986" max="9990" width="29.88671875" style="3" customWidth="1"/>
    <col min="9991" max="9991" width="20.44140625" style="3" customWidth="1"/>
    <col min="9992" max="9992" width="23" style="3" customWidth="1"/>
    <col min="9993" max="9993" width="18" style="3" bestFit="1" customWidth="1"/>
    <col min="9994" max="9994" width="15.6640625" style="3" bestFit="1" customWidth="1"/>
    <col min="9995" max="9995" width="16.109375" style="3" bestFit="1" customWidth="1"/>
    <col min="9996" max="9996" width="12" style="3" bestFit="1" customWidth="1"/>
    <col min="9997" max="9997" width="11.88671875" style="3" bestFit="1" customWidth="1"/>
    <col min="9998" max="9998" width="12" style="3" bestFit="1" customWidth="1"/>
    <col min="9999" max="10240" width="11.44140625" style="3"/>
    <col min="10241" max="10241" width="35.5546875" style="3" customWidth="1"/>
    <col min="10242" max="10246" width="29.88671875" style="3" customWidth="1"/>
    <col min="10247" max="10247" width="20.44140625" style="3" customWidth="1"/>
    <col min="10248" max="10248" width="23" style="3" customWidth="1"/>
    <col min="10249" max="10249" width="18" style="3" bestFit="1" customWidth="1"/>
    <col min="10250" max="10250" width="15.6640625" style="3" bestFit="1" customWidth="1"/>
    <col min="10251" max="10251" width="16.109375" style="3" bestFit="1" customWidth="1"/>
    <col min="10252" max="10252" width="12" style="3" bestFit="1" customWidth="1"/>
    <col min="10253" max="10253" width="11.88671875" style="3" bestFit="1" customWidth="1"/>
    <col min="10254" max="10254" width="12" style="3" bestFit="1" customWidth="1"/>
    <col min="10255" max="10496" width="11.44140625" style="3"/>
    <col min="10497" max="10497" width="35.5546875" style="3" customWidth="1"/>
    <col min="10498" max="10502" width="29.88671875" style="3" customWidth="1"/>
    <col min="10503" max="10503" width="20.44140625" style="3" customWidth="1"/>
    <col min="10504" max="10504" width="23" style="3" customWidth="1"/>
    <col min="10505" max="10505" width="18" style="3" bestFit="1" customWidth="1"/>
    <col min="10506" max="10506" width="15.6640625" style="3" bestFit="1" customWidth="1"/>
    <col min="10507" max="10507" width="16.109375" style="3" bestFit="1" customWidth="1"/>
    <col min="10508" max="10508" width="12" style="3" bestFit="1" customWidth="1"/>
    <col min="10509" max="10509" width="11.88671875" style="3" bestFit="1" customWidth="1"/>
    <col min="10510" max="10510" width="12" style="3" bestFit="1" customWidth="1"/>
    <col min="10511" max="10752" width="11.44140625" style="3"/>
    <col min="10753" max="10753" width="35.5546875" style="3" customWidth="1"/>
    <col min="10754" max="10758" width="29.88671875" style="3" customWidth="1"/>
    <col min="10759" max="10759" width="20.44140625" style="3" customWidth="1"/>
    <col min="10760" max="10760" width="23" style="3" customWidth="1"/>
    <col min="10761" max="10761" width="18" style="3" bestFit="1" customWidth="1"/>
    <col min="10762" max="10762" width="15.6640625" style="3" bestFit="1" customWidth="1"/>
    <col min="10763" max="10763" width="16.109375" style="3" bestFit="1" customWidth="1"/>
    <col min="10764" max="10764" width="12" style="3" bestFit="1" customWidth="1"/>
    <col min="10765" max="10765" width="11.88671875" style="3" bestFit="1" customWidth="1"/>
    <col min="10766" max="10766" width="12" style="3" bestFit="1" customWidth="1"/>
    <col min="10767" max="11008" width="11.44140625" style="3"/>
    <col min="11009" max="11009" width="35.5546875" style="3" customWidth="1"/>
    <col min="11010" max="11014" width="29.88671875" style="3" customWidth="1"/>
    <col min="11015" max="11015" width="20.44140625" style="3" customWidth="1"/>
    <col min="11016" max="11016" width="23" style="3" customWidth="1"/>
    <col min="11017" max="11017" width="18" style="3" bestFit="1" customWidth="1"/>
    <col min="11018" max="11018" width="15.6640625" style="3" bestFit="1" customWidth="1"/>
    <col min="11019" max="11019" width="16.109375" style="3" bestFit="1" customWidth="1"/>
    <col min="11020" max="11020" width="12" style="3" bestFit="1" customWidth="1"/>
    <col min="11021" max="11021" width="11.88671875" style="3" bestFit="1" customWidth="1"/>
    <col min="11022" max="11022" width="12" style="3" bestFit="1" customWidth="1"/>
    <col min="11023" max="11264" width="11.44140625" style="3"/>
    <col min="11265" max="11265" width="35.5546875" style="3" customWidth="1"/>
    <col min="11266" max="11270" width="29.88671875" style="3" customWidth="1"/>
    <col min="11271" max="11271" width="20.44140625" style="3" customWidth="1"/>
    <col min="11272" max="11272" width="23" style="3" customWidth="1"/>
    <col min="11273" max="11273" width="18" style="3" bestFit="1" customWidth="1"/>
    <col min="11274" max="11274" width="15.6640625" style="3" bestFit="1" customWidth="1"/>
    <col min="11275" max="11275" width="16.109375" style="3" bestFit="1" customWidth="1"/>
    <col min="11276" max="11276" width="12" style="3" bestFit="1" customWidth="1"/>
    <col min="11277" max="11277" width="11.88671875" style="3" bestFit="1" customWidth="1"/>
    <col min="11278" max="11278" width="12" style="3" bestFit="1" customWidth="1"/>
    <col min="11279" max="11520" width="11.44140625" style="3"/>
    <col min="11521" max="11521" width="35.5546875" style="3" customWidth="1"/>
    <col min="11522" max="11526" width="29.88671875" style="3" customWidth="1"/>
    <col min="11527" max="11527" width="20.44140625" style="3" customWidth="1"/>
    <col min="11528" max="11528" width="23" style="3" customWidth="1"/>
    <col min="11529" max="11529" width="18" style="3" bestFit="1" customWidth="1"/>
    <col min="11530" max="11530" width="15.6640625" style="3" bestFit="1" customWidth="1"/>
    <col min="11531" max="11531" width="16.109375" style="3" bestFit="1" customWidth="1"/>
    <col min="11532" max="11532" width="12" style="3" bestFit="1" customWidth="1"/>
    <col min="11533" max="11533" width="11.88671875" style="3" bestFit="1" customWidth="1"/>
    <col min="11534" max="11534" width="12" style="3" bestFit="1" customWidth="1"/>
    <col min="11535" max="11776" width="11.44140625" style="3"/>
    <col min="11777" max="11777" width="35.5546875" style="3" customWidth="1"/>
    <col min="11778" max="11782" width="29.88671875" style="3" customWidth="1"/>
    <col min="11783" max="11783" width="20.44140625" style="3" customWidth="1"/>
    <col min="11784" max="11784" width="23" style="3" customWidth="1"/>
    <col min="11785" max="11785" width="18" style="3" bestFit="1" customWidth="1"/>
    <col min="11786" max="11786" width="15.6640625" style="3" bestFit="1" customWidth="1"/>
    <col min="11787" max="11787" width="16.109375" style="3" bestFit="1" customWidth="1"/>
    <col min="11788" max="11788" width="12" style="3" bestFit="1" customWidth="1"/>
    <col min="11789" max="11789" width="11.88671875" style="3" bestFit="1" customWidth="1"/>
    <col min="11790" max="11790" width="12" style="3" bestFit="1" customWidth="1"/>
    <col min="11791" max="12032" width="11.44140625" style="3"/>
    <col min="12033" max="12033" width="35.5546875" style="3" customWidth="1"/>
    <col min="12034" max="12038" width="29.88671875" style="3" customWidth="1"/>
    <col min="12039" max="12039" width="20.44140625" style="3" customWidth="1"/>
    <col min="12040" max="12040" width="23" style="3" customWidth="1"/>
    <col min="12041" max="12041" width="18" style="3" bestFit="1" customWidth="1"/>
    <col min="12042" max="12042" width="15.6640625" style="3" bestFit="1" customWidth="1"/>
    <col min="12043" max="12043" width="16.109375" style="3" bestFit="1" customWidth="1"/>
    <col min="12044" max="12044" width="12" style="3" bestFit="1" customWidth="1"/>
    <col min="12045" max="12045" width="11.88671875" style="3" bestFit="1" customWidth="1"/>
    <col min="12046" max="12046" width="12" style="3" bestFit="1" customWidth="1"/>
    <col min="12047" max="12288" width="11.44140625" style="3"/>
    <col min="12289" max="12289" width="35.5546875" style="3" customWidth="1"/>
    <col min="12290" max="12294" width="29.88671875" style="3" customWidth="1"/>
    <col min="12295" max="12295" width="20.44140625" style="3" customWidth="1"/>
    <col min="12296" max="12296" width="23" style="3" customWidth="1"/>
    <col min="12297" max="12297" width="18" style="3" bestFit="1" customWidth="1"/>
    <col min="12298" max="12298" width="15.6640625" style="3" bestFit="1" customWidth="1"/>
    <col min="12299" max="12299" width="16.109375" style="3" bestFit="1" customWidth="1"/>
    <col min="12300" max="12300" width="12" style="3" bestFit="1" customWidth="1"/>
    <col min="12301" max="12301" width="11.88671875" style="3" bestFit="1" customWidth="1"/>
    <col min="12302" max="12302" width="12" style="3" bestFit="1" customWidth="1"/>
    <col min="12303" max="12544" width="11.44140625" style="3"/>
    <col min="12545" max="12545" width="35.5546875" style="3" customWidth="1"/>
    <col min="12546" max="12550" width="29.88671875" style="3" customWidth="1"/>
    <col min="12551" max="12551" width="20.44140625" style="3" customWidth="1"/>
    <col min="12552" max="12552" width="23" style="3" customWidth="1"/>
    <col min="12553" max="12553" width="18" style="3" bestFit="1" customWidth="1"/>
    <col min="12554" max="12554" width="15.6640625" style="3" bestFit="1" customWidth="1"/>
    <col min="12555" max="12555" width="16.109375" style="3" bestFit="1" customWidth="1"/>
    <col min="12556" max="12556" width="12" style="3" bestFit="1" customWidth="1"/>
    <col min="12557" max="12557" width="11.88671875" style="3" bestFit="1" customWidth="1"/>
    <col min="12558" max="12558" width="12" style="3" bestFit="1" customWidth="1"/>
    <col min="12559" max="12800" width="11.44140625" style="3"/>
    <col min="12801" max="12801" width="35.5546875" style="3" customWidth="1"/>
    <col min="12802" max="12806" width="29.88671875" style="3" customWidth="1"/>
    <col min="12807" max="12807" width="20.44140625" style="3" customWidth="1"/>
    <col min="12808" max="12808" width="23" style="3" customWidth="1"/>
    <col min="12809" max="12809" width="18" style="3" bestFit="1" customWidth="1"/>
    <col min="12810" max="12810" width="15.6640625" style="3" bestFit="1" customWidth="1"/>
    <col min="12811" max="12811" width="16.109375" style="3" bestFit="1" customWidth="1"/>
    <col min="12812" max="12812" width="12" style="3" bestFit="1" customWidth="1"/>
    <col min="12813" max="12813" width="11.88671875" style="3" bestFit="1" customWidth="1"/>
    <col min="12814" max="12814" width="12" style="3" bestFit="1" customWidth="1"/>
    <col min="12815" max="13056" width="11.44140625" style="3"/>
    <col min="13057" max="13057" width="35.5546875" style="3" customWidth="1"/>
    <col min="13058" max="13062" width="29.88671875" style="3" customWidth="1"/>
    <col min="13063" max="13063" width="20.44140625" style="3" customWidth="1"/>
    <col min="13064" max="13064" width="23" style="3" customWidth="1"/>
    <col min="13065" max="13065" width="18" style="3" bestFit="1" customWidth="1"/>
    <col min="13066" max="13066" width="15.6640625" style="3" bestFit="1" customWidth="1"/>
    <col min="13067" max="13067" width="16.109375" style="3" bestFit="1" customWidth="1"/>
    <col min="13068" max="13068" width="12" style="3" bestFit="1" customWidth="1"/>
    <col min="13069" max="13069" width="11.88671875" style="3" bestFit="1" customWidth="1"/>
    <col min="13070" max="13070" width="12" style="3" bestFit="1" customWidth="1"/>
    <col min="13071" max="13312" width="11.44140625" style="3"/>
    <col min="13313" max="13313" width="35.5546875" style="3" customWidth="1"/>
    <col min="13314" max="13318" width="29.88671875" style="3" customWidth="1"/>
    <col min="13319" max="13319" width="20.44140625" style="3" customWidth="1"/>
    <col min="13320" max="13320" width="23" style="3" customWidth="1"/>
    <col min="13321" max="13321" width="18" style="3" bestFit="1" customWidth="1"/>
    <col min="13322" max="13322" width="15.6640625" style="3" bestFit="1" customWidth="1"/>
    <col min="13323" max="13323" width="16.109375" style="3" bestFit="1" customWidth="1"/>
    <col min="13324" max="13324" width="12" style="3" bestFit="1" customWidth="1"/>
    <col min="13325" max="13325" width="11.88671875" style="3" bestFit="1" customWidth="1"/>
    <col min="13326" max="13326" width="12" style="3" bestFit="1" customWidth="1"/>
    <col min="13327" max="13568" width="11.44140625" style="3"/>
    <col min="13569" max="13569" width="35.5546875" style="3" customWidth="1"/>
    <col min="13570" max="13574" width="29.88671875" style="3" customWidth="1"/>
    <col min="13575" max="13575" width="20.44140625" style="3" customWidth="1"/>
    <col min="13576" max="13576" width="23" style="3" customWidth="1"/>
    <col min="13577" max="13577" width="18" style="3" bestFit="1" customWidth="1"/>
    <col min="13578" max="13578" width="15.6640625" style="3" bestFit="1" customWidth="1"/>
    <col min="13579" max="13579" width="16.109375" style="3" bestFit="1" customWidth="1"/>
    <col min="13580" max="13580" width="12" style="3" bestFit="1" customWidth="1"/>
    <col min="13581" max="13581" width="11.88671875" style="3" bestFit="1" customWidth="1"/>
    <col min="13582" max="13582" width="12" style="3" bestFit="1" customWidth="1"/>
    <col min="13583" max="13824" width="11.44140625" style="3"/>
    <col min="13825" max="13825" width="35.5546875" style="3" customWidth="1"/>
    <col min="13826" max="13830" width="29.88671875" style="3" customWidth="1"/>
    <col min="13831" max="13831" width="20.44140625" style="3" customWidth="1"/>
    <col min="13832" max="13832" width="23" style="3" customWidth="1"/>
    <col min="13833" max="13833" width="18" style="3" bestFit="1" customWidth="1"/>
    <col min="13834" max="13834" width="15.6640625" style="3" bestFit="1" customWidth="1"/>
    <col min="13835" max="13835" width="16.109375" style="3" bestFit="1" customWidth="1"/>
    <col min="13836" max="13836" width="12" style="3" bestFit="1" customWidth="1"/>
    <col min="13837" max="13837" width="11.88671875" style="3" bestFit="1" customWidth="1"/>
    <col min="13838" max="13838" width="12" style="3" bestFit="1" customWidth="1"/>
    <col min="13839" max="14080" width="11.44140625" style="3"/>
    <col min="14081" max="14081" width="35.5546875" style="3" customWidth="1"/>
    <col min="14082" max="14086" width="29.88671875" style="3" customWidth="1"/>
    <col min="14087" max="14087" width="20.44140625" style="3" customWidth="1"/>
    <col min="14088" max="14088" width="23" style="3" customWidth="1"/>
    <col min="14089" max="14089" width="18" style="3" bestFit="1" customWidth="1"/>
    <col min="14090" max="14090" width="15.6640625" style="3" bestFit="1" customWidth="1"/>
    <col min="14091" max="14091" width="16.109375" style="3" bestFit="1" customWidth="1"/>
    <col min="14092" max="14092" width="12" style="3" bestFit="1" customWidth="1"/>
    <col min="14093" max="14093" width="11.88671875" style="3" bestFit="1" customWidth="1"/>
    <col min="14094" max="14094" width="12" style="3" bestFit="1" customWidth="1"/>
    <col min="14095" max="14336" width="11.44140625" style="3"/>
    <col min="14337" max="14337" width="35.5546875" style="3" customWidth="1"/>
    <col min="14338" max="14342" width="29.88671875" style="3" customWidth="1"/>
    <col min="14343" max="14343" width="20.44140625" style="3" customWidth="1"/>
    <col min="14344" max="14344" width="23" style="3" customWidth="1"/>
    <col min="14345" max="14345" width="18" style="3" bestFit="1" customWidth="1"/>
    <col min="14346" max="14346" width="15.6640625" style="3" bestFit="1" customWidth="1"/>
    <col min="14347" max="14347" width="16.109375" style="3" bestFit="1" customWidth="1"/>
    <col min="14348" max="14348" width="12" style="3" bestFit="1" customWidth="1"/>
    <col min="14349" max="14349" width="11.88671875" style="3" bestFit="1" customWidth="1"/>
    <col min="14350" max="14350" width="12" style="3" bestFit="1" customWidth="1"/>
    <col min="14351" max="14592" width="11.44140625" style="3"/>
    <col min="14593" max="14593" width="35.5546875" style="3" customWidth="1"/>
    <col min="14594" max="14598" width="29.88671875" style="3" customWidth="1"/>
    <col min="14599" max="14599" width="20.44140625" style="3" customWidth="1"/>
    <col min="14600" max="14600" width="23" style="3" customWidth="1"/>
    <col min="14601" max="14601" width="18" style="3" bestFit="1" customWidth="1"/>
    <col min="14602" max="14602" width="15.6640625" style="3" bestFit="1" customWidth="1"/>
    <col min="14603" max="14603" width="16.109375" style="3" bestFit="1" customWidth="1"/>
    <col min="14604" max="14604" width="12" style="3" bestFit="1" customWidth="1"/>
    <col min="14605" max="14605" width="11.88671875" style="3" bestFit="1" customWidth="1"/>
    <col min="14606" max="14606" width="12" style="3" bestFit="1" customWidth="1"/>
    <col min="14607" max="14848" width="11.44140625" style="3"/>
    <col min="14849" max="14849" width="35.5546875" style="3" customWidth="1"/>
    <col min="14850" max="14854" width="29.88671875" style="3" customWidth="1"/>
    <col min="14855" max="14855" width="20.44140625" style="3" customWidth="1"/>
    <col min="14856" max="14856" width="23" style="3" customWidth="1"/>
    <col min="14857" max="14857" width="18" style="3" bestFit="1" customWidth="1"/>
    <col min="14858" max="14858" width="15.6640625" style="3" bestFit="1" customWidth="1"/>
    <col min="14859" max="14859" width="16.109375" style="3" bestFit="1" customWidth="1"/>
    <col min="14860" max="14860" width="12" style="3" bestFit="1" customWidth="1"/>
    <col min="14861" max="14861" width="11.88671875" style="3" bestFit="1" customWidth="1"/>
    <col min="14862" max="14862" width="12" style="3" bestFit="1" customWidth="1"/>
    <col min="14863" max="15104" width="11.44140625" style="3"/>
    <col min="15105" max="15105" width="35.5546875" style="3" customWidth="1"/>
    <col min="15106" max="15110" width="29.88671875" style="3" customWidth="1"/>
    <col min="15111" max="15111" width="20.44140625" style="3" customWidth="1"/>
    <col min="15112" max="15112" width="23" style="3" customWidth="1"/>
    <col min="15113" max="15113" width="18" style="3" bestFit="1" customWidth="1"/>
    <col min="15114" max="15114" width="15.6640625" style="3" bestFit="1" customWidth="1"/>
    <col min="15115" max="15115" width="16.109375" style="3" bestFit="1" customWidth="1"/>
    <col min="15116" max="15116" width="12" style="3" bestFit="1" customWidth="1"/>
    <col min="15117" max="15117" width="11.88671875" style="3" bestFit="1" customWidth="1"/>
    <col min="15118" max="15118" width="12" style="3" bestFit="1" customWidth="1"/>
    <col min="15119" max="15360" width="11.44140625" style="3"/>
    <col min="15361" max="15361" width="35.5546875" style="3" customWidth="1"/>
    <col min="15362" max="15366" width="29.88671875" style="3" customWidth="1"/>
    <col min="15367" max="15367" width="20.44140625" style="3" customWidth="1"/>
    <col min="15368" max="15368" width="23" style="3" customWidth="1"/>
    <col min="15369" max="15369" width="18" style="3" bestFit="1" customWidth="1"/>
    <col min="15370" max="15370" width="15.6640625" style="3" bestFit="1" customWidth="1"/>
    <col min="15371" max="15371" width="16.109375" style="3" bestFit="1" customWidth="1"/>
    <col min="15372" max="15372" width="12" style="3" bestFit="1" customWidth="1"/>
    <col min="15373" max="15373" width="11.88671875" style="3" bestFit="1" customWidth="1"/>
    <col min="15374" max="15374" width="12" style="3" bestFit="1" customWidth="1"/>
    <col min="15375" max="15616" width="11.44140625" style="3"/>
    <col min="15617" max="15617" width="35.5546875" style="3" customWidth="1"/>
    <col min="15618" max="15622" width="29.88671875" style="3" customWidth="1"/>
    <col min="15623" max="15623" width="20.44140625" style="3" customWidth="1"/>
    <col min="15624" max="15624" width="23" style="3" customWidth="1"/>
    <col min="15625" max="15625" width="18" style="3" bestFit="1" customWidth="1"/>
    <col min="15626" max="15626" width="15.6640625" style="3" bestFit="1" customWidth="1"/>
    <col min="15627" max="15627" width="16.109375" style="3" bestFit="1" customWidth="1"/>
    <col min="15628" max="15628" width="12" style="3" bestFit="1" customWidth="1"/>
    <col min="15629" max="15629" width="11.88671875" style="3" bestFit="1" customWidth="1"/>
    <col min="15630" max="15630" width="12" style="3" bestFit="1" customWidth="1"/>
    <col min="15631" max="15872" width="11.44140625" style="3"/>
    <col min="15873" max="15873" width="35.5546875" style="3" customWidth="1"/>
    <col min="15874" max="15878" width="29.88671875" style="3" customWidth="1"/>
    <col min="15879" max="15879" width="20.44140625" style="3" customWidth="1"/>
    <col min="15880" max="15880" width="23" style="3" customWidth="1"/>
    <col min="15881" max="15881" width="18" style="3" bestFit="1" customWidth="1"/>
    <col min="15882" max="15882" width="15.6640625" style="3" bestFit="1" customWidth="1"/>
    <col min="15883" max="15883" width="16.109375" style="3" bestFit="1" customWidth="1"/>
    <col min="15884" max="15884" width="12" style="3" bestFit="1" customWidth="1"/>
    <col min="15885" max="15885" width="11.88671875" style="3" bestFit="1" customWidth="1"/>
    <col min="15886" max="15886" width="12" style="3" bestFit="1" customWidth="1"/>
    <col min="15887" max="16128" width="11.44140625" style="3"/>
    <col min="16129" max="16129" width="35.5546875" style="3" customWidth="1"/>
    <col min="16130" max="16134" width="29.88671875" style="3" customWidth="1"/>
    <col min="16135" max="16135" width="20.44140625" style="3" customWidth="1"/>
    <col min="16136" max="16136" width="23" style="3" customWidth="1"/>
    <col min="16137" max="16137" width="18" style="3" bestFit="1" customWidth="1"/>
    <col min="16138" max="16138" width="15.6640625" style="3" bestFit="1" customWidth="1"/>
    <col min="16139" max="16139" width="16.109375" style="3" bestFit="1" customWidth="1"/>
    <col min="16140" max="16140" width="12" style="3" bestFit="1" customWidth="1"/>
    <col min="16141" max="16141" width="11.88671875" style="3" bestFit="1" customWidth="1"/>
    <col min="16142" max="16142" width="12" style="3" bestFit="1" customWidth="1"/>
    <col min="16143" max="16384" width="11.44140625" style="3"/>
  </cols>
  <sheetData>
    <row r="1" spans="1:12" ht="13.8" x14ac:dyDescent="0.25">
      <c r="A1" s="1"/>
      <c r="B1" s="1"/>
      <c r="C1" s="1"/>
      <c r="D1" s="1"/>
      <c r="E1" s="1"/>
      <c r="F1" s="1"/>
      <c r="G1" s="1"/>
      <c r="H1" s="2"/>
    </row>
    <row r="2" spans="1:12" ht="13.8" x14ac:dyDescent="0.25">
      <c r="A2" s="4" t="s">
        <v>0</v>
      </c>
      <c r="B2" s="4"/>
      <c r="C2" s="4"/>
      <c r="D2" s="4"/>
      <c r="E2" s="4"/>
      <c r="F2" s="4"/>
      <c r="G2" s="4"/>
      <c r="H2" s="2"/>
    </row>
    <row r="3" spans="1:12" ht="13.8" x14ac:dyDescent="0.25">
      <c r="A3" s="4" t="s">
        <v>1</v>
      </c>
      <c r="B3" s="4"/>
      <c r="C3" s="4"/>
      <c r="D3" s="4"/>
      <c r="E3" s="4"/>
      <c r="F3" s="4"/>
      <c r="G3" s="4"/>
      <c r="H3" s="2"/>
    </row>
    <row r="4" spans="1:12" s="2" customFormat="1" ht="13.8" x14ac:dyDescent="0.25">
      <c r="A4" s="4" t="s">
        <v>2</v>
      </c>
      <c r="B4" s="4"/>
      <c r="C4" s="4"/>
      <c r="D4" s="4"/>
      <c r="E4" s="4"/>
      <c r="F4" s="4"/>
      <c r="G4" s="4"/>
      <c r="I4" s="5"/>
    </row>
    <row r="5" spans="1:12" ht="13.8" x14ac:dyDescent="0.25">
      <c r="A5" s="6"/>
      <c r="B5" s="7"/>
      <c r="C5" s="7"/>
      <c r="D5" s="7"/>
      <c r="E5" s="7"/>
      <c r="F5" s="7"/>
      <c r="G5" s="7"/>
      <c r="H5" s="2"/>
    </row>
    <row r="6" spans="1:12" ht="13.8" x14ac:dyDescent="0.25">
      <c r="A6" s="4" t="s">
        <v>3</v>
      </c>
      <c r="B6" s="4"/>
      <c r="C6" s="4"/>
      <c r="D6" s="4"/>
      <c r="E6" s="4"/>
      <c r="F6" s="4"/>
      <c r="G6" s="4"/>
      <c r="H6" s="2"/>
    </row>
    <row r="7" spans="1:12" ht="14.4" thickBot="1" x14ac:dyDescent="0.3">
      <c r="A7" s="8"/>
      <c r="B7" s="8"/>
      <c r="C7" s="8"/>
      <c r="D7" s="8"/>
      <c r="E7" s="8"/>
      <c r="F7" s="8"/>
      <c r="G7" s="8"/>
      <c r="H7" s="2"/>
    </row>
    <row r="8" spans="1:12" ht="23.25" customHeight="1" thickTop="1" x14ac:dyDescent="0.2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 t="s">
        <v>10</v>
      </c>
      <c r="H8" s="2"/>
    </row>
    <row r="9" spans="1:12" ht="23.25" customHeight="1" x14ac:dyDescent="0.25">
      <c r="A9" s="12"/>
      <c r="B9" s="13"/>
      <c r="C9" s="13"/>
      <c r="D9" s="13"/>
      <c r="E9" s="13"/>
      <c r="F9" s="13"/>
      <c r="G9" s="14" t="s">
        <v>11</v>
      </c>
      <c r="H9" s="2"/>
    </row>
    <row r="10" spans="1:12" ht="23.25" customHeight="1" thickBot="1" x14ac:dyDescent="0.3">
      <c r="A10" s="15"/>
      <c r="B10" s="16"/>
      <c r="C10" s="16"/>
      <c r="D10" s="16"/>
      <c r="E10" s="16"/>
      <c r="F10" s="16"/>
      <c r="G10" s="17"/>
      <c r="H10" s="2"/>
    </row>
    <row r="11" spans="1:12" ht="15.75" customHeight="1" x14ac:dyDescent="0.25">
      <c r="A11" s="18" t="s">
        <v>12</v>
      </c>
      <c r="B11" s="19">
        <f>+B13+B17+B21</f>
        <v>37975933046</v>
      </c>
      <c r="C11" s="19">
        <f>+C13+C17+C21</f>
        <v>-135014298</v>
      </c>
      <c r="D11" s="19">
        <f>SUM(B11:C11)</f>
        <v>37840918748</v>
      </c>
      <c r="E11" s="20">
        <f>+E13+E17+E21</f>
        <v>36395809089</v>
      </c>
      <c r="F11" s="20">
        <f>+E11-D11</f>
        <v>-1445109659</v>
      </c>
      <c r="G11" s="21">
        <f>+E11/D11</f>
        <v>0.96181092566426185</v>
      </c>
      <c r="H11" s="2"/>
    </row>
    <row r="12" spans="1:12" ht="13.5" customHeight="1" x14ac:dyDescent="0.25">
      <c r="A12" s="22"/>
      <c r="B12" s="23"/>
      <c r="C12" s="23"/>
      <c r="D12" s="23"/>
      <c r="E12" s="24"/>
      <c r="F12" s="24"/>
      <c r="G12" s="21"/>
      <c r="H12" s="2"/>
    </row>
    <row r="13" spans="1:12" ht="13.8" x14ac:dyDescent="0.25">
      <c r="A13" s="25" t="s">
        <v>13</v>
      </c>
      <c r="B13" s="26">
        <f>+B14+B15</f>
        <v>20870983579</v>
      </c>
      <c r="C13" s="26">
        <f>+C14+C15</f>
        <v>0</v>
      </c>
      <c r="D13" s="26">
        <f>SUM(B13:C13)</f>
        <v>20870983579</v>
      </c>
      <c r="E13" s="27">
        <f>+E14+E15</f>
        <v>19500375060</v>
      </c>
      <c r="F13" s="27">
        <f>+E13-D13</f>
        <v>-1370608519</v>
      </c>
      <c r="G13" s="21">
        <f>+E13/D13</f>
        <v>0.93432947164123681</v>
      </c>
      <c r="H13" s="28"/>
      <c r="I13" s="29"/>
      <c r="J13" s="30"/>
    </row>
    <row r="14" spans="1:12" ht="13.8" x14ac:dyDescent="0.25">
      <c r="A14" s="22" t="s">
        <v>14</v>
      </c>
      <c r="B14" s="23">
        <f>+'[1]Anexo 1'!Q13</f>
        <v>13044350816.5</v>
      </c>
      <c r="C14" s="23">
        <v>0</v>
      </c>
      <c r="D14" s="23">
        <f>SUM(B14:C14)</f>
        <v>13044350816.5</v>
      </c>
      <c r="E14" s="24">
        <f>+'[2]Anexo 1'!S13</f>
        <v>12187734412.375</v>
      </c>
      <c r="F14" s="24">
        <f>+E14-D14</f>
        <v>-856616404.125</v>
      </c>
      <c r="G14" s="31">
        <f>+E14/D14</f>
        <v>0.93433046870822789</v>
      </c>
      <c r="H14" s="32"/>
      <c r="I14" s="33"/>
      <c r="L14" s="30"/>
    </row>
    <row r="15" spans="1:12" ht="27.6" x14ac:dyDescent="0.25">
      <c r="A15" s="22" t="s">
        <v>15</v>
      </c>
      <c r="B15" s="23">
        <f>+'[1]Anexo 1'!Q14</f>
        <v>7826632762.5</v>
      </c>
      <c r="C15" s="23">
        <v>0</v>
      </c>
      <c r="D15" s="23">
        <f>SUM(B15:C15)</f>
        <v>7826632762.5</v>
      </c>
      <c r="E15" s="24">
        <f>+'[2]Anexo 1'!S14</f>
        <v>7312640647.625</v>
      </c>
      <c r="F15" s="24">
        <f>+E15-D15</f>
        <v>-513992114.875</v>
      </c>
      <c r="G15" s="31">
        <f>+E15/D15</f>
        <v>0.93432780986764741</v>
      </c>
      <c r="H15" s="2"/>
      <c r="I15" s="33"/>
      <c r="L15" s="30"/>
    </row>
    <row r="16" spans="1:12" ht="13.8" x14ac:dyDescent="0.25">
      <c r="A16" s="22"/>
      <c r="B16" s="23"/>
      <c r="C16" s="23"/>
      <c r="D16" s="23"/>
      <c r="E16" s="24"/>
      <c r="F16" s="24"/>
      <c r="G16" s="31"/>
      <c r="H16" s="2"/>
      <c r="I16" s="34"/>
      <c r="L16" s="30"/>
    </row>
    <row r="17" spans="1:10" ht="28.5" customHeight="1" x14ac:dyDescent="0.25">
      <c r="A17" s="35" t="s">
        <v>16</v>
      </c>
      <c r="B17" s="36">
        <f>+B18+B19</f>
        <v>103004351</v>
      </c>
      <c r="C17" s="36">
        <f>+C18+C19</f>
        <v>0</v>
      </c>
      <c r="D17" s="36">
        <f>SUM(B17:C17)</f>
        <v>103004351</v>
      </c>
      <c r="E17" s="37">
        <f>+E18+E19</f>
        <v>28503211</v>
      </c>
      <c r="F17" s="37">
        <f>+E17-D17</f>
        <v>-74501140</v>
      </c>
      <c r="G17" s="21">
        <f>+E17/D17</f>
        <v>0.27671851454119645</v>
      </c>
      <c r="H17" s="2"/>
      <c r="I17" s="30"/>
    </row>
    <row r="18" spans="1:10" ht="13.8" x14ac:dyDescent="0.25">
      <c r="A18" s="22" t="s">
        <v>14</v>
      </c>
      <c r="B18" s="23">
        <f>+'[1]Anexo 1'!Q17</f>
        <v>64377719.125</v>
      </c>
      <c r="C18" s="23">
        <v>0</v>
      </c>
      <c r="D18" s="23">
        <f>SUM(B18:C18)</f>
        <v>64377719.125</v>
      </c>
      <c r="E18" s="24">
        <f>+'[2]Anexo 1'!S17</f>
        <v>17814507</v>
      </c>
      <c r="F18" s="24">
        <f>+E18-D18</f>
        <v>-46563212.125</v>
      </c>
      <c r="G18" s="31">
        <f>+E18/D18</f>
        <v>0.27671851755745158</v>
      </c>
      <c r="H18" s="2"/>
      <c r="I18" s="29"/>
    </row>
    <row r="19" spans="1:10" ht="27.6" x14ac:dyDescent="0.25">
      <c r="A19" s="22" t="s">
        <v>15</v>
      </c>
      <c r="B19" s="23">
        <f>+'[1]Anexo 1'!Q18</f>
        <v>38626631.875</v>
      </c>
      <c r="C19" s="23">
        <v>0</v>
      </c>
      <c r="D19" s="23">
        <f>SUM(B19:C19)</f>
        <v>38626631.875</v>
      </c>
      <c r="E19" s="24">
        <f>+'[2]Anexo 1'!S18</f>
        <v>10688704</v>
      </c>
      <c r="F19" s="24">
        <f>+E19-D19</f>
        <v>-27937927.875</v>
      </c>
      <c r="G19" s="31">
        <f>+E19/D19</f>
        <v>0.27671850951410448</v>
      </c>
      <c r="H19" s="2"/>
      <c r="I19" s="33"/>
    </row>
    <row r="20" spans="1:10" ht="13.8" x14ac:dyDescent="0.25">
      <c r="A20" s="22"/>
      <c r="B20" s="23"/>
      <c r="C20" s="23"/>
      <c r="D20" s="23"/>
      <c r="E20" s="24"/>
      <c r="F20" s="24"/>
      <c r="G20" s="38"/>
      <c r="H20" s="2"/>
      <c r="I20" s="39"/>
      <c r="J20" s="30"/>
    </row>
    <row r="21" spans="1:10" ht="13.8" x14ac:dyDescent="0.25">
      <c r="A21" s="25" t="s">
        <v>17</v>
      </c>
      <c r="B21" s="40">
        <f>+B22+B23</f>
        <v>17001945116</v>
      </c>
      <c r="C21" s="40">
        <f>+C22+C23</f>
        <v>-135014298</v>
      </c>
      <c r="D21" s="40">
        <f>SUM(B21:C21)</f>
        <v>16866930818</v>
      </c>
      <c r="E21" s="41">
        <f>+E22+E23</f>
        <v>16866930818</v>
      </c>
      <c r="F21" s="41">
        <f>+E21-D21</f>
        <v>0</v>
      </c>
      <c r="G21" s="21">
        <f>+E21/D21</f>
        <v>1</v>
      </c>
      <c r="H21" s="2"/>
      <c r="I21" s="42"/>
    </row>
    <row r="22" spans="1:10" ht="13.8" x14ac:dyDescent="0.25">
      <c r="A22" s="22" t="s">
        <v>14</v>
      </c>
      <c r="B22" s="23">
        <f>+'[1]Anexo 1'!Q21</f>
        <v>9751802980</v>
      </c>
      <c r="C22" s="23">
        <v>-135014298</v>
      </c>
      <c r="D22" s="23">
        <f>SUM(B22:C22)</f>
        <v>9616788682</v>
      </c>
      <c r="E22" s="24">
        <f>+'[2]Anexo 1'!S21</f>
        <v>9616788682</v>
      </c>
      <c r="F22" s="24">
        <f>+E22-D22</f>
        <v>0</v>
      </c>
      <c r="G22" s="31">
        <f>+E22/D22</f>
        <v>1</v>
      </c>
      <c r="H22" s="2"/>
      <c r="I22" s="43"/>
    </row>
    <row r="23" spans="1:10" ht="27.6" x14ac:dyDescent="0.25">
      <c r="A23" s="44" t="s">
        <v>15</v>
      </c>
      <c r="B23" s="23">
        <f>+'[1]Anexo 1'!Q22</f>
        <v>7250142136</v>
      </c>
      <c r="C23" s="23">
        <v>0</v>
      </c>
      <c r="D23" s="23">
        <f>SUM(B23:C23)</f>
        <v>7250142136</v>
      </c>
      <c r="E23" s="24">
        <f>+'[2]Anexo 1'!S22</f>
        <v>7250142136</v>
      </c>
      <c r="F23" s="24">
        <f>+E23-D23</f>
        <v>0</v>
      </c>
      <c r="G23" s="31">
        <f>+E23/D23</f>
        <v>1</v>
      </c>
      <c r="H23" s="2"/>
      <c r="I23" s="45"/>
    </row>
    <row r="24" spans="1:10" ht="13.8" x14ac:dyDescent="0.25">
      <c r="A24" s="35"/>
      <c r="B24" s="36"/>
      <c r="C24" s="36"/>
      <c r="D24" s="36"/>
      <c r="E24" s="37"/>
      <c r="F24" s="37"/>
      <c r="G24" s="21"/>
      <c r="H24" s="2"/>
      <c r="I24" s="45"/>
    </row>
    <row r="25" spans="1:10" ht="13.8" x14ac:dyDescent="0.25">
      <c r="A25" s="35" t="s">
        <v>18</v>
      </c>
      <c r="B25" s="36">
        <f>+B27+B31</f>
        <v>1723347135.3040786</v>
      </c>
      <c r="C25" s="36">
        <f>+C27+C31</f>
        <v>-167100000</v>
      </c>
      <c r="D25" s="36">
        <f>SUM(B25:C25)</f>
        <v>1556247135.3040786</v>
      </c>
      <c r="E25" s="37">
        <f>+E27+E31</f>
        <v>1729875751</v>
      </c>
      <c r="F25" s="37">
        <f>+E25-D25</f>
        <v>173628615.69592142</v>
      </c>
      <c r="G25" s="21">
        <f>+E25/D25</f>
        <v>1.1115687937713028</v>
      </c>
      <c r="H25" s="2"/>
      <c r="I25" s="42"/>
    </row>
    <row r="26" spans="1:10" ht="13.8" x14ac:dyDescent="0.25">
      <c r="A26" s="35"/>
      <c r="B26" s="36"/>
      <c r="C26" s="36"/>
      <c r="D26" s="36"/>
      <c r="E26" s="37"/>
      <c r="F26" s="37"/>
      <c r="G26" s="21"/>
      <c r="H26" s="2"/>
      <c r="I26" s="30"/>
    </row>
    <row r="27" spans="1:10" ht="13.8" x14ac:dyDescent="0.25">
      <c r="A27" s="35" t="s">
        <v>19</v>
      </c>
      <c r="B27" s="36">
        <f>SUM(B28:B29)</f>
        <v>747471641.92967856</v>
      </c>
      <c r="C27" s="36">
        <f>SUM(C28:C29)</f>
        <v>0</v>
      </c>
      <c r="D27" s="36">
        <f>SUM(B27:C27)</f>
        <v>747471641.92967856</v>
      </c>
      <c r="E27" s="37">
        <f>SUM(E28:E29)</f>
        <v>786347852</v>
      </c>
      <c r="F27" s="37">
        <f>+E27-D27</f>
        <v>38876210.070321441</v>
      </c>
      <c r="G27" s="21">
        <f>+E27/D27</f>
        <v>1.0520102809117391</v>
      </c>
      <c r="H27" s="2"/>
    </row>
    <row r="28" spans="1:10" ht="13.8" x14ac:dyDescent="0.25">
      <c r="A28" s="22" t="s">
        <v>20</v>
      </c>
      <c r="B28" s="23">
        <f>+'[1]Anexo 1'!Q27</f>
        <v>485090075.9765718</v>
      </c>
      <c r="C28" s="23">
        <v>0</v>
      </c>
      <c r="D28" s="23">
        <f>SUM(B28:C28)</f>
        <v>485090075.9765718</v>
      </c>
      <c r="E28" s="24">
        <f>+'[2]Anexo 1'!S27</f>
        <v>483757635</v>
      </c>
      <c r="F28" s="24">
        <f>+E28-D28</f>
        <v>-1332440.9765717983</v>
      </c>
      <c r="G28" s="31">
        <f>+E28/D28</f>
        <v>0.9972532091614339</v>
      </c>
      <c r="H28" s="2"/>
      <c r="I28" s="30"/>
    </row>
    <row r="29" spans="1:10" ht="13.8" x14ac:dyDescent="0.25">
      <c r="A29" s="22" t="s">
        <v>21</v>
      </c>
      <c r="B29" s="23">
        <f>+'[1]Anexo 1'!Q28</f>
        <v>262381565.95310676</v>
      </c>
      <c r="C29" s="23">
        <v>0</v>
      </c>
      <c r="D29" s="23">
        <f>SUM(B29:C29)</f>
        <v>262381565.95310676</v>
      </c>
      <c r="E29" s="24">
        <f>+'[2]Anexo 1'!S28</f>
        <v>302590217</v>
      </c>
      <c r="F29" s="24">
        <f>+E29-D29</f>
        <v>40208651.046893239</v>
      </c>
      <c r="G29" s="31">
        <f>+E29/D29</f>
        <v>1.1532449541599252</v>
      </c>
      <c r="H29" s="2"/>
      <c r="I29" s="30"/>
    </row>
    <row r="30" spans="1:10" ht="13.8" x14ac:dyDescent="0.25">
      <c r="A30" s="35"/>
      <c r="B30" s="36"/>
      <c r="C30" s="36"/>
      <c r="D30" s="36"/>
      <c r="E30" s="37"/>
      <c r="F30" s="37"/>
      <c r="G30" s="21"/>
      <c r="H30" s="2"/>
    </row>
    <row r="31" spans="1:10" ht="13.8" x14ac:dyDescent="0.25">
      <c r="A31" s="35" t="s">
        <v>22</v>
      </c>
      <c r="B31" s="36">
        <f>SUM(B32:B37)</f>
        <v>975875493.37440014</v>
      </c>
      <c r="C31" s="36">
        <f>SUM(C32:C37)</f>
        <v>-167100000</v>
      </c>
      <c r="D31" s="36">
        <f t="shared" ref="D31:D38" si="0">SUM(B31:C31)</f>
        <v>808775493.37440014</v>
      </c>
      <c r="E31" s="37">
        <f>SUM(E32:E37)</f>
        <v>943527899</v>
      </c>
      <c r="F31" s="37">
        <f t="shared" ref="F31:F38" si="1">+E31-D31</f>
        <v>134752405.62559986</v>
      </c>
      <c r="G31" s="21">
        <f t="shared" ref="G31:G38" si="2">+E31/D31</f>
        <v>1.1666128693679643</v>
      </c>
      <c r="H31" s="2"/>
    </row>
    <row r="32" spans="1:10" ht="13.8" x14ac:dyDescent="0.25">
      <c r="A32" s="46" t="s">
        <v>23</v>
      </c>
      <c r="B32" s="23">
        <f>+'[1]Anexo 1'!Q31</f>
        <v>746481768.37440014</v>
      </c>
      <c r="C32" s="23">
        <v>0</v>
      </c>
      <c r="D32" s="23">
        <f t="shared" si="0"/>
        <v>746481768.37440014</v>
      </c>
      <c r="E32" s="24">
        <f>+'[2]Anexo 1'!S31</f>
        <v>845281500</v>
      </c>
      <c r="F32" s="24">
        <f t="shared" si="1"/>
        <v>98799731.625599861</v>
      </c>
      <c r="G32" s="31">
        <f t="shared" si="2"/>
        <v>1.1323538441411023</v>
      </c>
      <c r="H32" s="2"/>
    </row>
    <row r="33" spans="1:9" ht="13.8" x14ac:dyDescent="0.25">
      <c r="A33" s="46" t="s">
        <v>24</v>
      </c>
      <c r="B33" s="23">
        <f>+'[1]Anexo 1'!Q32</f>
        <v>50862996</v>
      </c>
      <c r="C33" s="23">
        <v>0</v>
      </c>
      <c r="D33" s="23">
        <f t="shared" si="0"/>
        <v>50862996</v>
      </c>
      <c r="E33" s="24">
        <f>+'[2]Anexo 1'!S32</f>
        <v>101955404</v>
      </c>
      <c r="F33" s="24">
        <f t="shared" si="1"/>
        <v>51092408</v>
      </c>
      <c r="G33" s="31">
        <f t="shared" si="2"/>
        <v>2.0045103910119648</v>
      </c>
      <c r="H33" s="2"/>
      <c r="I33" s="30"/>
    </row>
    <row r="34" spans="1:9" ht="13.8" x14ac:dyDescent="0.25">
      <c r="A34" s="46" t="s">
        <v>25</v>
      </c>
      <c r="B34" s="23">
        <f>+'[1]Anexo 1'!Q33</f>
        <v>2921712</v>
      </c>
      <c r="C34" s="23">
        <v>0</v>
      </c>
      <c r="D34" s="23">
        <f t="shared" si="0"/>
        <v>2921712</v>
      </c>
      <c r="E34" s="24">
        <f>+'[2]Anexo 1'!S33</f>
        <v>2316898</v>
      </c>
      <c r="F34" s="24">
        <f t="shared" si="1"/>
        <v>-604814</v>
      </c>
      <c r="G34" s="31">
        <f t="shared" si="2"/>
        <v>0.79299328612813313</v>
      </c>
      <c r="H34" s="2"/>
    </row>
    <row r="35" spans="1:9" ht="13.8" x14ac:dyDescent="0.25">
      <c r="A35" s="46" t="s">
        <v>26</v>
      </c>
      <c r="B35" s="23">
        <f>+'[1]Anexo 1'!Q34</f>
        <v>8509017</v>
      </c>
      <c r="C35" s="23">
        <v>0</v>
      </c>
      <c r="D35" s="23">
        <f t="shared" si="0"/>
        <v>8509017</v>
      </c>
      <c r="E35" s="24">
        <f>+'[2]Anexo 1'!S34</f>
        <v>3974097</v>
      </c>
      <c r="F35" s="24">
        <f t="shared" si="1"/>
        <v>-4534920</v>
      </c>
      <c r="G35" s="31">
        <f t="shared" si="2"/>
        <v>0.46704537081075287</v>
      </c>
      <c r="H35" s="2"/>
    </row>
    <row r="36" spans="1:9" ht="13.8" x14ac:dyDescent="0.25">
      <c r="A36" s="46" t="s">
        <v>27</v>
      </c>
      <c r="B36" s="23">
        <f>+'[1]Anexo 1'!Q35</f>
        <v>0</v>
      </c>
      <c r="C36" s="23">
        <v>0</v>
      </c>
      <c r="D36" s="23">
        <f t="shared" si="0"/>
        <v>0</v>
      </c>
      <c r="E36" s="24">
        <f>+'[2]Anexo 1'!S35</f>
        <v>0</v>
      </c>
      <c r="F36" s="24">
        <f t="shared" si="1"/>
        <v>0</v>
      </c>
      <c r="G36" s="31">
        <v>0</v>
      </c>
      <c r="H36" s="2"/>
    </row>
    <row r="37" spans="1:9" ht="14.4" thickBot="1" x14ac:dyDescent="0.3">
      <c r="A37" s="46" t="s">
        <v>28</v>
      </c>
      <c r="B37" s="23">
        <f>+'[1]Anexo 1'!Q36</f>
        <v>167100000</v>
      </c>
      <c r="C37" s="23">
        <v>-167100000</v>
      </c>
      <c r="D37" s="23">
        <f t="shared" si="0"/>
        <v>0</v>
      </c>
      <c r="E37" s="24">
        <f>+'[2]Anexo 1'!S36</f>
        <v>-10000000</v>
      </c>
      <c r="F37" s="24">
        <f t="shared" si="1"/>
        <v>-10000000</v>
      </c>
      <c r="G37" s="31">
        <v>0</v>
      </c>
      <c r="H37" s="2"/>
    </row>
    <row r="38" spans="1:9" ht="14.4" thickBot="1" x14ac:dyDescent="0.3">
      <c r="A38" s="47" t="s">
        <v>29</v>
      </c>
      <c r="B38" s="48">
        <f>+B25+B11</f>
        <v>39699280181.304077</v>
      </c>
      <c r="C38" s="48">
        <f>+C25+C11</f>
        <v>-302114298</v>
      </c>
      <c r="D38" s="48">
        <f t="shared" si="0"/>
        <v>39397165883.304077</v>
      </c>
      <c r="E38" s="49">
        <f>+E25+E11</f>
        <v>38125684840</v>
      </c>
      <c r="F38" s="49">
        <f t="shared" si="1"/>
        <v>-1271481043.3040771</v>
      </c>
      <c r="G38" s="50">
        <f t="shared" si="2"/>
        <v>0.96772658604250228</v>
      </c>
      <c r="H38" s="2"/>
    </row>
    <row r="39" spans="1:9" ht="13.8" thickTop="1" x14ac:dyDescent="0.25"/>
  </sheetData>
  <mergeCells count="11">
    <mergeCell ref="G8:G10"/>
    <mergeCell ref="A2:G2"/>
    <mergeCell ref="A3:G3"/>
    <mergeCell ref="A4:G4"/>
    <mergeCell ref="A6:G6"/>
    <mergeCell ref="A8:A10"/>
    <mergeCell ref="B8:B10"/>
    <mergeCell ref="C8:C10"/>
    <mergeCell ref="D8:D10"/>
    <mergeCell ref="E8:E10"/>
    <mergeCell ref="F8:F10"/>
  </mergeCells>
  <printOptions horizontalCentered="1"/>
  <pageMargins left="0.7" right="0.7" top="0.75" bottom="0.75" header="0.3" footer="0.3"/>
  <pageSetup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Anexo 1</vt:lpstr>
      <vt:lpstr>'Anexo 1'!Área_de_impresión</vt:lpstr>
      <vt:lpstr>ppc</vt:lpstr>
      <vt:lpstr>'Anexo 1'!Títulos_a_imprimir</vt:lpstr>
      <vt:lpstr>VTAS2005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2026-03-31T15:55:11Z</dcterms:created>
  <dcterms:modified xsi:type="dcterms:W3CDTF">2026-03-31T15:55:40Z</dcterms:modified>
</cp:coreProperties>
</file>