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B:\Año 2020\información y soportes ley de transparencia 2020\5. PRESUPUESTO\5.1 Presupuesto general\2017\Ingreso\"/>
    </mc:Choice>
  </mc:AlternateContent>
  <xr:revisionPtr revIDLastSave="0" documentId="8_{49122DB9-3EA6-418B-BF98-C83E3137B1A1}" xr6:coauthVersionLast="45" xr6:coauthVersionMax="45" xr10:uidLastSave="{00000000-0000-0000-0000-000000000000}"/>
  <bookViews>
    <workbookView xWindow="-120" yWindow="-120" windowWidth="20730" windowHeight="11160" xr2:uid="{37D17936-C3E3-4A90-812B-E3A2913205BA}"/>
  </bookViews>
  <sheets>
    <sheet name="Anexo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hidden="1">#REF!</definedName>
    <definedName name="ANEXO" hidden="1">'[2]Inversión total en programas'!$50:$50,'[2]Inversión total en programas'!$60:$63</definedName>
    <definedName name="_xlnm.Print_Area" localSheetId="0">'Anexo 1'!$A$1:$G$38</definedName>
    <definedName name="_xlnm.Print_Area">#REF!</definedName>
    <definedName name="AREAS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'[5]Anexo 1 Minagricultura'!#REF!</definedName>
    <definedName name="CABEZAS_PROYEC">'Anexo 1'!#REF!</definedName>
    <definedName name="CONTRATOS">#REF!</definedName>
    <definedName name="CUOTAPPC2005">'Anexo 1'!#REF!</definedName>
    <definedName name="CUOTAPPC2013">'Anexo 1'!#REF!</definedName>
    <definedName name="CUOTAPPC203">'Anexo 1'!#REF!</definedName>
    <definedName name="DIAG_PPC">#REF!</definedName>
    <definedName name="DIRECCION">[6]consecutivo!$M$9:$M$13</definedName>
    <definedName name="DISTRIBUIDOR">#REF!</definedName>
    <definedName name="Dólar">#REF!</definedName>
    <definedName name="eeeee">#REF!</definedName>
    <definedName name="EPPC">'Anexo 1'!#REF!</definedName>
    <definedName name="Euro">#REF!</definedName>
    <definedName name="FDGFDG">#REF!</definedName>
    <definedName name="FECHA_DE_RECIBIDO">[7]BASE!$E$3:$E$177</definedName>
    <definedName name="FOMENTO">'Anexo 1'!#REF!</definedName>
    <definedName name="FOMENTOS">'[10]Anexo 1 Minagricultura'!$C$51</definedName>
    <definedName name="fondo">#REF!</definedName>
    <definedName name="GTOSEPPC">#REF!</definedName>
    <definedName name="HONORAUDI_JURIDIC">#REF!</definedName>
    <definedName name="HONTOTAL">#REF!</definedName>
    <definedName name="Incremento">#REF!</definedName>
    <definedName name="Inflación">#REF!</definedName>
    <definedName name="JORTIZ">#REF!</definedName>
    <definedName name="LABORATORIOS">#REF!</definedName>
    <definedName name="NOMBDISTRI">#REF!</definedName>
    <definedName name="ojo">#REF!</definedName>
    <definedName name="Pasajes">#REF!</definedName>
    <definedName name="ppc">'Anexo 1'!$B$15</definedName>
    <definedName name="RESERV_FUTU">#REF!</definedName>
    <definedName name="saldo">#REF!</definedName>
    <definedName name="saldos">#REF!</definedName>
    <definedName name="SUPERA2004">'Anexo 1'!#REF!</definedName>
    <definedName name="SUPERA2005">'Anexo 1'!#REF!</definedName>
    <definedName name="SUPERA2010">'[12]Anexo 1 Minagricultura'!$C$21</definedName>
    <definedName name="SUPERA2012">'Anexo 1'!#REF!</definedName>
    <definedName name="SUPERAVIT">#REF!</definedName>
    <definedName name="SUPERAVIT2005_FNP">#REF!</definedName>
    <definedName name="SUPERAVITPPC_2005">#REF!</definedName>
    <definedName name="TIPOS">#REF!</definedName>
    <definedName name="_xlnm.Print_Titles" localSheetId="0">'Anexo 1'!$1:$5</definedName>
    <definedName name="_xlnm.Print_Titles">#REF!</definedName>
    <definedName name="VTAS2005">'Anexo 1'!$B$32</definedName>
    <definedName name="xx">[13]Ingresos!$C$19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localSheetId="0" hidden="1">'Anexo 1'!$A$1:$B$38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  <definedName name="ZFRONTERA">'[15]Ingresos 2014'!#REF!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B13" i="1"/>
  <c r="G13" i="1" s="1"/>
  <c r="C13" i="1"/>
  <c r="C11" i="1" s="1"/>
  <c r="D13" i="1"/>
  <c r="D11" i="1" s="1"/>
  <c r="E13" i="1"/>
  <c r="E11" i="1" s="1"/>
  <c r="F13" i="1"/>
  <c r="G14" i="1"/>
  <c r="G15" i="1"/>
  <c r="B17" i="1"/>
  <c r="B11" i="1" s="1"/>
  <c r="C17" i="1"/>
  <c r="D17" i="1"/>
  <c r="E17" i="1"/>
  <c r="F17" i="1"/>
  <c r="G18" i="1"/>
  <c r="G19" i="1"/>
  <c r="B21" i="1"/>
  <c r="G21" i="1" s="1"/>
  <c r="C21" i="1"/>
  <c r="D21" i="1"/>
  <c r="E21" i="1"/>
  <c r="F21" i="1"/>
  <c r="G22" i="1"/>
  <c r="C23" i="1"/>
  <c r="G23" i="1" s="1"/>
  <c r="B25" i="1"/>
  <c r="B27" i="1"/>
  <c r="G27" i="1" s="1"/>
  <c r="C27" i="1"/>
  <c r="D27" i="1"/>
  <c r="E27" i="1"/>
  <c r="F27" i="1"/>
  <c r="F25" i="1" s="1"/>
  <c r="F38" i="1" s="1"/>
  <c r="G28" i="1"/>
  <c r="G29" i="1"/>
  <c r="B31" i="1"/>
  <c r="C31" i="1"/>
  <c r="C25" i="1" s="1"/>
  <c r="F31" i="1"/>
  <c r="G32" i="1"/>
  <c r="G33" i="1"/>
  <c r="G34" i="1"/>
  <c r="G35" i="1"/>
  <c r="D36" i="1"/>
  <c r="G36" i="1" s="1"/>
  <c r="E36" i="1"/>
  <c r="E31" i="1" s="1"/>
  <c r="B38" i="1" l="1"/>
  <c r="E25" i="1"/>
  <c r="E38" i="1" s="1"/>
  <c r="C38" i="1"/>
  <c r="G11" i="1"/>
  <c r="D31" i="1"/>
  <c r="G31" i="1" s="1"/>
  <c r="G17" i="1"/>
  <c r="D25" i="1" l="1"/>
  <c r="G25" i="1" l="1"/>
  <c r="D38" i="1"/>
  <c r="G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Oscar Rubio</author>
  </authors>
  <commentList>
    <comment ref="C13" authorId="0" shapeId="0" xr:uid="{49979192-1740-4F27-9EB0-C8898D9662EB}">
      <text>
        <r>
          <rPr>
            <b/>
            <sz val="9"/>
            <color indexed="81"/>
            <rFont val="Tahoma"/>
            <family val="2"/>
          </rPr>
          <t>Beneficio estimado 4.184.416 cabezas, por $7.869 cuota fomento</t>
        </r>
      </text>
    </comment>
    <comment ref="E13" authorId="0" shapeId="0" xr:uid="{0028FF43-0C9E-49B5-B356-5E653473561E}">
      <text>
        <r>
          <rPr>
            <b/>
            <sz val="9"/>
            <color indexed="81"/>
            <rFont val="Tahoma"/>
            <family val="2"/>
          </rPr>
          <t>Se ajustan 69.671 cabezas menos a la proyección de beneficio.</t>
        </r>
      </text>
    </comment>
    <comment ref="G13" authorId="0" shapeId="0" xr:uid="{A1FD0B93-7E70-442D-83CC-81BCF3A197ED}">
      <text>
        <r>
          <rPr>
            <sz val="9"/>
            <color indexed="81"/>
            <rFont val="Tahoma"/>
            <family val="2"/>
          </rPr>
          <t>Beneficio estimado 4.114.745 cabezas, por $7.869 cuota fomento, crecimiento proyectado 1.09%</t>
        </r>
      </text>
    </comment>
    <comment ref="B17" authorId="0" shapeId="0" xr:uid="{231E48A4-5221-4E12-A334-B306743AA15A}">
      <text>
        <r>
          <rPr>
            <sz val="8"/>
            <color indexed="81"/>
            <rFont val="Tahoma"/>
            <family val="2"/>
          </rPr>
          <t>Teniendo en cuenta el comportamiento de pago los ultimos meses se estima: 1). Cartera correspondiente a Amaga-Paso Real-Frigotímana-Fondo Ganadero del Tolima-TM Jerico-TM Gigante  $300.000.000.</t>
        </r>
        <r>
          <rPr>
            <b/>
            <sz val="8"/>
            <color indexed="81"/>
            <rFont val="Tahoma"/>
            <family val="2"/>
          </rPr>
          <t xml:space="preserve">
 </t>
        </r>
      </text>
    </comment>
    <comment ref="B28" authorId="0" shapeId="0" xr:uid="{25938B3D-9B0D-4634-9C60-FF76F4920481}">
      <text>
        <r>
          <rPr>
            <sz val="9"/>
            <color indexed="81"/>
            <rFont val="Tahoma"/>
            <family val="2"/>
          </rPr>
          <t>Rendimientos CDT tasa(8.2%), fiducia(6.58%) y ctas de ahorro</t>
        </r>
      </text>
    </comment>
    <comment ref="B29" authorId="0" shapeId="0" xr:uid="{E82C34B3-2A05-4DA3-8AE0-6AACD2B031D9}">
      <text>
        <r>
          <rPr>
            <sz val="9"/>
            <color indexed="81"/>
            <rFont val="Tahoma"/>
            <family val="2"/>
          </rPr>
          <t>Intereses fiducia fondo de emergencia (6.58%) y ctas de ahorro</t>
        </r>
      </text>
    </comment>
    <comment ref="B32" authorId="0" shapeId="0" xr:uid="{C92B42C2-F653-485E-A6B6-B49B6E23A2BB}">
      <text>
        <r>
          <rPr>
            <sz val="9"/>
            <color indexed="81"/>
            <rFont val="Tahoma"/>
            <family val="2"/>
          </rPr>
          <t>No se tiene contemplado recurso por venta de biológico</t>
        </r>
      </text>
    </comment>
    <comment ref="A34" authorId="0" shapeId="0" xr:uid="{15D51DEE-F1CF-4091-BA62-723EBC17ED8E}">
      <text>
        <r>
          <rPr>
            <b/>
            <sz val="9"/>
            <color indexed="81"/>
            <rFont val="Tahoma"/>
            <family val="2"/>
          </rPr>
          <t>Oscar Rubio:</t>
        </r>
        <r>
          <rPr>
            <sz val="9"/>
            <color indexed="81"/>
            <rFont val="Tahoma"/>
            <family val="2"/>
          </rPr>
          <t xml:space="preserve">
Aprovechamiento, intereses mora distribuidores y comites,ajuste diferencia en cambio importaciones</t>
        </r>
      </text>
    </comment>
    <comment ref="A35" authorId="0" shapeId="0" xr:uid="{66E72CF2-85B5-4592-8090-C978D3E08122}">
      <text>
        <r>
          <rPr>
            <b/>
            <sz val="9"/>
            <color indexed="81"/>
            <rFont val="Tahoma"/>
            <family val="2"/>
          </rPr>
          <t>Oscar Rubio:</t>
        </r>
        <r>
          <rPr>
            <sz val="9"/>
            <color indexed="81"/>
            <rFont val="Tahoma"/>
            <family val="2"/>
          </rPr>
          <t xml:space="preserve">
Intereses recaudadores,Publicaciones,tarifas centro de serv.financieros,feria carne de cerdo</t>
        </r>
      </text>
    </comment>
    <comment ref="B35" authorId="0" shapeId="0" xr:uid="{DB28BCC8-7E8A-4F37-A6A7-A20246F8C84D}">
      <text>
        <r>
          <rPr>
            <sz val="9"/>
            <color indexed="81"/>
            <rFont val="Tahoma"/>
            <family val="2"/>
          </rPr>
          <t>Para la vigencia 2017, no se realizara seminario internacional</t>
        </r>
      </text>
    </comment>
    <comment ref="B36" authorId="0" shapeId="0" xr:uid="{6C60ECF3-0E58-4B07-A1EB-320E1FFA313D}">
      <text>
        <r>
          <rPr>
            <sz val="9"/>
            <color indexed="81"/>
            <rFont val="Tahoma"/>
            <family val="2"/>
          </rPr>
          <t>Se tiene proyectado ingreso por diagnostico, y convenio con Alcaldias y Gobernaciónes, Agroexpo</t>
        </r>
      </text>
    </comment>
    <comment ref="D36" authorId="0" shapeId="0" xr:uid="{81612EC6-5245-4D90-B521-9CC2B6ABAC64}">
      <text>
        <r>
          <rPr>
            <sz val="9"/>
            <color indexed="81"/>
            <rFont val="Tahoma"/>
            <family val="2"/>
          </rPr>
          <t xml:space="preserve">Gobernaciones y Alcaldias, Convenio (-$110.570.668)  Cortolima $16.000.000, Agroexpo $70.000.000,Gira técnica $150.000.000 y Compra reactivos Diagnostico animal$23.733.675 
</t>
        </r>
      </text>
    </comment>
    <comment ref="E36" authorId="0" shapeId="0" xr:uid="{82E9293A-7D18-4C57-AF40-A47F175275AB}">
      <text>
        <r>
          <rPr>
            <sz val="9"/>
            <color indexed="81"/>
            <rFont val="Tahoma"/>
            <family val="2"/>
          </rPr>
          <t>Convenio Gobernación del Valle (-$25.000.000), Gira Técnica (-$22.500.000), Convenio Cortolima $16.000.000</t>
        </r>
      </text>
    </comment>
  </commentList>
</comments>
</file>

<file path=xl/sharedStrings.xml><?xml version="1.0" encoding="utf-8"?>
<sst xmlns="http://schemas.openxmlformats.org/spreadsheetml/2006/main" count="36" uniqueCount="30">
  <si>
    <t>TOTAL INGRESOS</t>
  </si>
  <si>
    <t>Programas y proyectos FNP</t>
  </si>
  <si>
    <t>Extraordinarios FNP</t>
  </si>
  <si>
    <t>Financieros PPC</t>
  </si>
  <si>
    <t>Financieros FNP</t>
  </si>
  <si>
    <t>Ventas Programa PPC</t>
  </si>
  <si>
    <t>OTROS INGRESOS</t>
  </si>
  <si>
    <t>Rendimientos Financieros PPC</t>
  </si>
  <si>
    <t>Rendimientos Financieros FNP</t>
  </si>
  <si>
    <t>INGRESOS FINANCIEROS</t>
  </si>
  <si>
    <t>INGRESOS NO OPERACIONALES</t>
  </si>
  <si>
    <t>Cuota de Erradicación Peste Porcina Clásica</t>
  </si>
  <si>
    <t>Cuota de Fomento</t>
  </si>
  <si>
    <t>SUPERÁVIT VIGENCIAS ANTERIORES</t>
  </si>
  <si>
    <t>CUOTA VIGENCIAS ANTERIORES</t>
  </si>
  <si>
    <t xml:space="preserve">CUOTA DE FOMENTO PORCÍCOLA </t>
  </si>
  <si>
    <t>INGRESOS OPERACIONALES</t>
  </si>
  <si>
    <t>AÑO 2017</t>
  </si>
  <si>
    <t>DEFINITIVO</t>
  </si>
  <si>
    <t>INICIAL</t>
  </si>
  <si>
    <t>PRESUPUESTO</t>
  </si>
  <si>
    <t>ACUERDO 15/17</t>
  </si>
  <si>
    <t>ACUERDO 12/17</t>
  </si>
  <si>
    <t>ACUERDO 9/17</t>
  </si>
  <si>
    <t>ACUERDO 5/17</t>
  </si>
  <si>
    <t>CUENTAS</t>
  </si>
  <si>
    <t>ANEXO 1</t>
  </si>
  <si>
    <t>PRESUPUESTO DE INGRESOS VIGENCIA  2.017</t>
  </si>
  <si>
    <t>DIRECCIÓN DE PLANEACIÓN Y SEGUIMIENTO PRESUPUESTAL</t>
  </si>
  <si>
    <t>MINISTERIO DE AGRICULTURA Y 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</si>
</sst>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??_ ;_ @_ "/>
    <numFmt numFmtId="165" formatCode="_ * #,##0.00_ ;_ * \-#,##0.00_ ;_ * &quot;-&quot;??_ ;_ @_ "/>
    <numFmt numFmtId="166" formatCode="_(* #,##0_);_(* \(#,##0\);_(* &quot;-&quot;??_);_(@_)"/>
    <numFmt numFmtId="167" formatCode="_(* #,##0.00_);_(* \(#,##0.00\);_(* &quot;-&quot;??_);_(@_)"/>
    <numFmt numFmtId="168" formatCode="_ &quot;$&quot;\ * #,##0.00_ ;_ &quot;$&quot;\ * \-#,##0.00_ ;_ &quot;$&quot;\ * &quot;-&quot;??_ ;_ @_ "/>
  </numFmts>
  <fonts count="10" x14ac:knownFonts="1">
    <font>
      <sz val="10"/>
      <name val="Arial"/>
    </font>
    <font>
      <sz val="10"/>
      <name val="Arial"/>
    </font>
    <font>
      <sz val="10"/>
      <name val="Comic Sans MS"/>
      <family val="4"/>
    </font>
    <font>
      <b/>
      <sz val="11"/>
      <name val="Arial"/>
      <family val="2"/>
    </font>
    <font>
      <sz val="11"/>
      <name val="Arial"/>
      <family val="2"/>
    </font>
    <font>
      <sz val="10"/>
      <color indexed="10"/>
      <name val="Comic Sans MS"/>
      <family val="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1" fontId="2" fillId="0" borderId="0" xfId="0" applyNumberFormat="1" applyFont="1"/>
    <xf numFmtId="164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164" fontId="4" fillId="2" borderId="2" xfId="3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164" fontId="4" fillId="2" borderId="3" xfId="3" applyNumberFormat="1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164" fontId="3" fillId="2" borderId="3" xfId="3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164" fontId="2" fillId="0" borderId="0" xfId="0" applyNumberFormat="1" applyFont="1"/>
    <xf numFmtId="3" fontId="2" fillId="0" borderId="0" xfId="0" applyNumberFormat="1" applyFont="1"/>
    <xf numFmtId="0" fontId="5" fillId="0" borderId="0" xfId="0" applyFont="1"/>
    <xf numFmtId="164" fontId="4" fillId="0" borderId="3" xfId="3" applyNumberFormat="1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166" fontId="5" fillId="0" borderId="0" xfId="0" applyNumberFormat="1" applyFont="1"/>
    <xf numFmtId="164" fontId="4" fillId="0" borderId="3" xfId="2" applyNumberFormat="1" applyFont="1" applyFill="1" applyBorder="1" applyAlignment="1">
      <alignment wrapText="1"/>
    </xf>
    <xf numFmtId="164" fontId="3" fillId="0" borderId="4" xfId="3" applyNumberFormat="1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3" fontId="5" fillId="0" borderId="0" xfId="0" applyNumberFormat="1" applyFont="1"/>
    <xf numFmtId="164" fontId="3" fillId="0" borderId="3" xfId="3" applyNumberFormat="1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164" fontId="5" fillId="0" borderId="0" xfId="0" applyNumberFormat="1" applyFont="1"/>
    <xf numFmtId="166" fontId="2" fillId="0" borderId="0" xfId="0" applyNumberFormat="1" applyFont="1"/>
    <xf numFmtId="166" fontId="3" fillId="0" borderId="4" xfId="4" applyNumberFormat="1" applyFont="1" applyFill="1" applyBorder="1" applyAlignment="1">
      <alignment wrapText="1"/>
    </xf>
    <xf numFmtId="164" fontId="4" fillId="3" borderId="3" xfId="3" applyNumberFormat="1" applyFont="1" applyFill="1" applyBorder="1" applyAlignment="1">
      <alignment wrapText="1"/>
    </xf>
    <xf numFmtId="166" fontId="3" fillId="3" borderId="5" xfId="4" applyNumberFormat="1" applyFont="1" applyFill="1" applyBorder="1" applyAlignment="1">
      <alignment horizontal="center" wrapText="1"/>
    </xf>
    <xf numFmtId="166" fontId="3" fillId="3" borderId="6" xfId="4" applyNumberFormat="1" applyFont="1" applyFill="1" applyBorder="1" applyAlignment="1">
      <alignment horizontal="center" wrapText="1"/>
    </xf>
    <xf numFmtId="0" fontId="3" fillId="0" borderId="5" xfId="0" applyFont="1" applyBorder="1" applyAlignment="1">
      <alignment horizontal="left" wrapText="1"/>
    </xf>
    <xf numFmtId="1" fontId="3" fillId="2" borderId="7" xfId="0" applyNumberFormat="1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4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168" fontId="2" fillId="0" borderId="0" xfId="1" applyFont="1"/>
    <xf numFmtId="1" fontId="4" fillId="0" borderId="0" xfId="0" applyNumberFormat="1" applyFont="1"/>
    <xf numFmtId="0" fontId="4" fillId="0" borderId="0" xfId="0" applyFont="1"/>
  </cellXfs>
  <cellStyles count="5">
    <cellStyle name="Millares_Formato Presupuesto Minagricultura" xfId="3" xr:uid="{FF3EBD09-71A9-462F-A061-0B5C1820D9A9}"/>
    <cellStyle name="Millares_INGRESOS 2005" xfId="4" xr:uid="{7EA82354-B9F2-4DDB-90B0-FDCF70123AFE}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7/Acuerdos/Definitivo/ANEXO%20ACUERDO%2015-1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Presupuesto%202017\Presupuesto%202017%203ra%20version\Anexos\Presupuesto%20PPC%20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Ortiz\Desktop\PPC2013\PRESUPUESTO%202014\PRESUPUESTO%20DEFINITIVO%202014%20NOV\Desagregado%20PPC%202014%20%20definiti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AJUSTE%20SALARIOSdef\Ajuste%20salariosdef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TOS%20ACP%20FNP\MATRIZ%20DE%20CONTROL%20A&#209;O%202011(borrador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ectorppc\AppData\Local\Microsoft\Windows\Temporary%20Internet%20Files\Content.IE5\68SX2PI0\Desagregado%20&#193;rea%20201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 "/>
      <sheetName val="Funcionamiento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vs 2016"/>
      <sheetName val="justificacion formulada"/>
      <sheetName val="Consolidado área PPC "/>
      <sheetName val="Recolección desechos y archivo"/>
      <sheetName val="Admon BD 2016"/>
      <sheetName val="Aux comités 2016"/>
      <sheetName val="Vacunadores Chapeteadores"/>
      <sheetName val="Censo 2016"/>
      <sheetName val="Vigilancia PPC"/>
      <sheetName val="Ventas PPC"/>
      <sheetName val="Anexo comunicaciones"/>
      <sheetName val="REUNIÓNES (2)"/>
      <sheetName val="Ingresos 2016"/>
      <sheetName val="Anexo materiales y dotaciones"/>
      <sheetName val="Arriendos"/>
      <sheetName val="Aux distribuidores 2016"/>
      <sheetName val="Aux Coord y Gastos de Viaje"/>
      <sheetName val="Progra vigilancia enf 2015"/>
      <sheetName val="anexo impresos y publicaciones"/>
      <sheetName val="NOMINA HONORARIOS 2015"/>
      <sheetName val="BRIGADAS"/>
      <sheetName val="Correo"/>
      <sheetName val="NOMINA HONORARIOS 2013"/>
      <sheetName val="Participación x dosis"/>
      <sheetName val="SIMULACROS"/>
      <sheetName val="Biologico II"/>
      <sheetName val="BIOLÓGICO 2016"/>
      <sheetName val="Chapetas ZL"/>
      <sheetName val="Chapetas Z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y honorarios 2017"/>
      <sheetName val="Hoja1"/>
      <sheetName val="Vencimientos"/>
      <sheetName val="Hoja1 (2)"/>
      <sheetName val="Nómina anua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ecutivo"/>
      <sheetName val="Vencimientos"/>
      <sheetName val="CONTROL CONTRATOS 2011"/>
      <sheetName val="Hoja1"/>
    </sheetNames>
    <sheetDataSet>
      <sheetData sheetId="0">
        <row r="9">
          <cell r="M9" t="str">
            <v>FUNCIONAMIENTO</v>
          </cell>
        </row>
        <row r="10">
          <cell r="M10" t="str">
            <v>MERCADEO</v>
          </cell>
        </row>
        <row r="11">
          <cell r="M11" t="str">
            <v>PPC</v>
          </cell>
        </row>
        <row r="12">
          <cell r="M12" t="str">
            <v>ECONOMICA</v>
          </cell>
        </row>
        <row r="13">
          <cell r="M13" t="str">
            <v>TECNICA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área X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1D6BF-A9AE-487A-9D75-B3486843BB80}">
  <sheetPr>
    <pageSetUpPr fitToPage="1"/>
  </sheetPr>
  <dimension ref="A1:L48"/>
  <sheetViews>
    <sheetView tabSelected="1" zoomScaleNormal="100" zoomScaleSheetLayoutView="80" workbookViewId="0">
      <pane xSplit="1" ySplit="10" topLeftCell="B32" activePane="bottomRight" state="frozen"/>
      <selection activeCell="X27" sqref="X27"/>
      <selection pane="topRight" activeCell="X27" sqref="X27"/>
      <selection pane="bottomLeft" activeCell="X27" sqref="X27"/>
      <selection pane="bottomRight" activeCell="F13" sqref="F13"/>
    </sheetView>
  </sheetViews>
  <sheetFormatPr baseColWidth="10" defaultRowHeight="15" x14ac:dyDescent="0.3"/>
  <cols>
    <col min="1" max="1" width="35.5703125" style="1" customWidth="1"/>
    <col min="2" max="2" width="20.5703125" style="1" customWidth="1"/>
    <col min="3" max="5" width="20.5703125" style="1" hidden="1" customWidth="1"/>
    <col min="6" max="6" width="20.5703125" style="1" customWidth="1"/>
    <col min="7" max="7" width="18.42578125" style="2" customWidth="1"/>
    <col min="8" max="8" width="23" style="1" customWidth="1"/>
    <col min="9" max="9" width="18" style="1" bestFit="1" customWidth="1"/>
    <col min="10" max="10" width="12.5703125" style="1" bestFit="1" customWidth="1"/>
    <col min="11" max="11" width="16.140625" style="1" bestFit="1" customWidth="1"/>
    <col min="12" max="12" width="12" style="1" bestFit="1" customWidth="1"/>
    <col min="13" max="13" width="11.85546875" style="1" bestFit="1" customWidth="1"/>
    <col min="14" max="14" width="12" style="1" bestFit="1" customWidth="1"/>
    <col min="15" max="16384" width="11.42578125" style="1"/>
  </cols>
  <sheetData>
    <row r="1" spans="1:12" ht="15.75" x14ac:dyDescent="0.3">
      <c r="A1" s="50"/>
      <c r="B1" s="50"/>
      <c r="C1" s="50"/>
      <c r="D1" s="50"/>
      <c r="E1" s="50"/>
      <c r="F1" s="50"/>
      <c r="G1" s="49"/>
    </row>
    <row r="2" spans="1:12" ht="15.75" x14ac:dyDescent="0.3">
      <c r="A2" s="44" t="s">
        <v>29</v>
      </c>
      <c r="B2" s="44"/>
      <c r="C2" s="44"/>
      <c r="D2" s="44"/>
      <c r="E2" s="44"/>
      <c r="F2" s="44"/>
      <c r="G2" s="44"/>
    </row>
    <row r="3" spans="1:12" ht="15.75" x14ac:dyDescent="0.3">
      <c r="A3" s="44" t="s">
        <v>28</v>
      </c>
      <c r="B3" s="44"/>
      <c r="C3" s="44"/>
      <c r="D3" s="44"/>
      <c r="E3" s="44"/>
      <c r="F3" s="44"/>
      <c r="G3" s="44"/>
    </row>
    <row r="4" spans="1:12" ht="15.75" x14ac:dyDescent="0.3">
      <c r="A4" s="44" t="s">
        <v>27</v>
      </c>
      <c r="B4" s="44"/>
      <c r="C4" s="44"/>
      <c r="D4" s="44"/>
      <c r="E4" s="44"/>
      <c r="F4" s="44"/>
      <c r="G4" s="44"/>
      <c r="I4" s="48"/>
    </row>
    <row r="5" spans="1:12" ht="15.75" x14ac:dyDescent="0.3">
      <c r="A5" s="47"/>
      <c r="B5" s="46"/>
      <c r="C5" s="46"/>
      <c r="D5" s="46"/>
      <c r="E5" s="46"/>
      <c r="F5" s="46"/>
      <c r="G5" s="45"/>
    </row>
    <row r="6" spans="1:12" ht="15.75" x14ac:dyDescent="0.3">
      <c r="A6" s="44" t="s">
        <v>26</v>
      </c>
      <c r="B6" s="44"/>
      <c r="C6" s="44"/>
      <c r="D6" s="44"/>
      <c r="E6" s="44"/>
      <c r="F6" s="44"/>
      <c r="G6" s="44"/>
    </row>
    <row r="7" spans="1:12" ht="16.5" thickBot="1" x14ac:dyDescent="0.35">
      <c r="A7" s="43"/>
      <c r="B7" s="43"/>
      <c r="C7" s="43"/>
      <c r="D7" s="43"/>
      <c r="E7" s="43"/>
      <c r="F7" s="43"/>
      <c r="G7" s="42"/>
    </row>
    <row r="8" spans="1:12" ht="30.75" customHeight="1" x14ac:dyDescent="0.3">
      <c r="A8" s="41" t="s">
        <v>25</v>
      </c>
      <c r="B8" s="40" t="s">
        <v>20</v>
      </c>
      <c r="C8" s="39" t="s">
        <v>24</v>
      </c>
      <c r="D8" s="39" t="s">
        <v>23</v>
      </c>
      <c r="E8" s="39" t="s">
        <v>22</v>
      </c>
      <c r="F8" s="39" t="s">
        <v>21</v>
      </c>
      <c r="G8" s="38" t="s">
        <v>20</v>
      </c>
    </row>
    <row r="9" spans="1:12" ht="14.25" customHeight="1" x14ac:dyDescent="0.3">
      <c r="A9" s="37"/>
      <c r="B9" s="36" t="s">
        <v>19</v>
      </c>
      <c r="C9" s="35"/>
      <c r="D9" s="35"/>
      <c r="E9" s="35"/>
      <c r="F9" s="35"/>
      <c r="G9" s="34" t="s">
        <v>18</v>
      </c>
    </row>
    <row r="10" spans="1:12" ht="16.5" thickBot="1" x14ac:dyDescent="0.35">
      <c r="A10" s="33"/>
      <c r="B10" s="32" t="s">
        <v>17</v>
      </c>
      <c r="C10" s="31"/>
      <c r="D10" s="31"/>
      <c r="E10" s="31"/>
      <c r="F10" s="31"/>
      <c r="G10" s="30" t="s">
        <v>17</v>
      </c>
    </row>
    <row r="11" spans="1:12" ht="15.75" customHeight="1" x14ac:dyDescent="0.3">
      <c r="A11" s="29" t="s">
        <v>16</v>
      </c>
      <c r="B11" s="27">
        <f>+B13+B17+B21</f>
        <v>42807869694.836235</v>
      </c>
      <c r="C11" s="28">
        <f>+C13+C17+C21</f>
        <v>200885709</v>
      </c>
      <c r="D11" s="28">
        <f>+D13+D17+D21</f>
        <v>0</v>
      </c>
      <c r="E11" s="28">
        <f>+E13+E17+E21</f>
        <v>-548241099</v>
      </c>
      <c r="F11" s="28">
        <f>+F13+F17+F21</f>
        <v>-3491046609</v>
      </c>
      <c r="G11" s="27">
        <f>+B11+C11+D11+E11+F11</f>
        <v>38969467695.836235</v>
      </c>
    </row>
    <row r="12" spans="1:12" ht="13.5" customHeight="1" x14ac:dyDescent="0.3">
      <c r="A12" s="15"/>
      <c r="B12" s="26"/>
      <c r="C12" s="26"/>
      <c r="D12" s="26"/>
      <c r="E12" s="26"/>
      <c r="F12" s="26"/>
      <c r="G12" s="26"/>
    </row>
    <row r="13" spans="1:12" ht="30.75" x14ac:dyDescent="0.3">
      <c r="A13" s="19" t="s">
        <v>15</v>
      </c>
      <c r="B13" s="25">
        <f>+B14+B15</f>
        <v>33723509408.687794</v>
      </c>
      <c r="C13" s="25">
        <f>+C14+C15</f>
        <v>-796339904</v>
      </c>
      <c r="D13" s="25">
        <f>+D14+D15</f>
        <v>0</v>
      </c>
      <c r="E13" s="25">
        <f>+E14+E15</f>
        <v>-548241099</v>
      </c>
      <c r="F13" s="25">
        <f>+F14+F15</f>
        <v>0</v>
      </c>
      <c r="G13" s="25">
        <f>+B13+C13+D13+E13+F13</f>
        <v>32378928405.687794</v>
      </c>
      <c r="J13" s="11"/>
    </row>
    <row r="14" spans="1:12" ht="15.75" x14ac:dyDescent="0.3">
      <c r="A14" s="15" t="s">
        <v>12</v>
      </c>
      <c r="B14" s="14">
        <v>21077193380.429871</v>
      </c>
      <c r="C14" s="14">
        <v>-497712440</v>
      </c>
      <c r="D14" s="14"/>
      <c r="E14" s="14">
        <v>-342650687</v>
      </c>
      <c r="F14" s="14"/>
      <c r="G14" s="14">
        <f>+B14+C14+D14+E14+F14</f>
        <v>20236830253.429871</v>
      </c>
      <c r="I14" s="24"/>
      <c r="L14" s="11"/>
    </row>
    <row r="15" spans="1:12" ht="30" x14ac:dyDescent="0.3">
      <c r="A15" s="15" t="s">
        <v>11</v>
      </c>
      <c r="B15" s="14">
        <v>12646316028.257923</v>
      </c>
      <c r="C15" s="14">
        <v>-298627464</v>
      </c>
      <c r="D15" s="14"/>
      <c r="E15" s="14">
        <v>-205590412</v>
      </c>
      <c r="F15" s="14"/>
      <c r="G15" s="14">
        <f>+B15+C15+D15+E15+F15</f>
        <v>12142098152.257923</v>
      </c>
      <c r="I15" s="24"/>
      <c r="L15" s="11"/>
    </row>
    <row r="16" spans="1:12" ht="15.75" x14ac:dyDescent="0.3">
      <c r="A16" s="15"/>
      <c r="B16" s="14"/>
      <c r="C16" s="14"/>
      <c r="D16" s="14"/>
      <c r="E16" s="14"/>
      <c r="F16" s="14"/>
      <c r="G16" s="14"/>
      <c r="I16" s="23"/>
      <c r="L16" s="11"/>
    </row>
    <row r="17" spans="1:10" ht="30.75" x14ac:dyDescent="0.3">
      <c r="A17" s="22" t="s">
        <v>14</v>
      </c>
      <c r="B17" s="21">
        <f>+B18+B19</f>
        <v>300000000</v>
      </c>
      <c r="C17" s="21">
        <f>+C18+C19</f>
        <v>0</v>
      </c>
      <c r="D17" s="21">
        <f>+D18+D19</f>
        <v>0</v>
      </c>
      <c r="E17" s="21">
        <f>+E18+E19</f>
        <v>0</v>
      </c>
      <c r="F17" s="21">
        <f>+F18+F19</f>
        <v>0</v>
      </c>
      <c r="G17" s="21">
        <f>+B17+C17+D17+E17+F17</f>
        <v>300000000</v>
      </c>
      <c r="I17" s="11"/>
    </row>
    <row r="18" spans="1:10" ht="15.75" x14ac:dyDescent="0.3">
      <c r="A18" s="15" t="s">
        <v>12</v>
      </c>
      <c r="B18" s="14">
        <v>187500000</v>
      </c>
      <c r="C18" s="14"/>
      <c r="D18" s="14"/>
      <c r="E18" s="14"/>
      <c r="F18" s="14"/>
      <c r="G18" s="14">
        <f>+B18+C18+D18+E18+F18</f>
        <v>187500000</v>
      </c>
      <c r="I18" s="11"/>
    </row>
    <row r="19" spans="1:10" ht="30" x14ac:dyDescent="0.3">
      <c r="A19" s="15" t="s">
        <v>11</v>
      </c>
      <c r="B19" s="14">
        <v>112500000</v>
      </c>
      <c r="C19" s="14"/>
      <c r="D19" s="14"/>
      <c r="E19" s="14"/>
      <c r="F19" s="14"/>
      <c r="G19" s="14">
        <f>+B19+C19+D19+E19+F19</f>
        <v>112500000</v>
      </c>
      <c r="I19" s="11"/>
    </row>
    <row r="20" spans="1:10" ht="15.75" x14ac:dyDescent="0.3">
      <c r="A20" s="15"/>
      <c r="B20" s="14"/>
      <c r="C20" s="14"/>
      <c r="D20" s="14"/>
      <c r="E20" s="14"/>
      <c r="F20" s="14"/>
      <c r="G20" s="14"/>
      <c r="I20" s="20"/>
      <c r="J20" s="11"/>
    </row>
    <row r="21" spans="1:10" ht="30.75" x14ac:dyDescent="0.3">
      <c r="A21" s="19" t="s">
        <v>13</v>
      </c>
      <c r="B21" s="18">
        <f>+B22+B23</f>
        <v>8784360286.1484413</v>
      </c>
      <c r="C21" s="18">
        <f>+C22+C23</f>
        <v>997225613</v>
      </c>
      <c r="D21" s="18">
        <f>+D22+D23</f>
        <v>0</v>
      </c>
      <c r="E21" s="18">
        <f>+E22+E23</f>
        <v>0</v>
      </c>
      <c r="F21" s="18">
        <f>+F22+F23</f>
        <v>-3491046609</v>
      </c>
      <c r="G21" s="18">
        <f>+B21+C21+D21+E21+F21</f>
        <v>6290539290.1484413</v>
      </c>
      <c r="I21" s="12"/>
    </row>
    <row r="22" spans="1:10" ht="15.75" x14ac:dyDescent="0.3">
      <c r="A22" s="15" t="s">
        <v>12</v>
      </c>
      <c r="B22" s="17">
        <v>2320949116.6661606</v>
      </c>
      <c r="C22" s="17">
        <v>288736578</v>
      </c>
      <c r="D22" s="17"/>
      <c r="E22" s="17"/>
      <c r="F22" s="17">
        <v>-746161368</v>
      </c>
      <c r="G22" s="17">
        <f>+B22+C22+D22+E22+F22</f>
        <v>1863524326.6661606</v>
      </c>
      <c r="I22" s="16"/>
    </row>
    <row r="23" spans="1:10" ht="30" x14ac:dyDescent="0.3">
      <c r="A23" s="15" t="s">
        <v>11</v>
      </c>
      <c r="B23" s="14">
        <v>6463411169.4822807</v>
      </c>
      <c r="C23" s="14">
        <f>717092106-8603071</f>
        <v>708489035</v>
      </c>
      <c r="D23" s="14"/>
      <c r="E23" s="14"/>
      <c r="F23" s="14">
        <v>-2744885241</v>
      </c>
      <c r="G23" s="14">
        <f>+B23+C23+D23+E23+F23</f>
        <v>4427014963.4822807</v>
      </c>
      <c r="I23" s="13"/>
    </row>
    <row r="24" spans="1:10" ht="15.75" x14ac:dyDescent="0.3">
      <c r="A24" s="15"/>
      <c r="B24" s="14"/>
      <c r="C24" s="14"/>
      <c r="D24" s="14"/>
      <c r="E24" s="14"/>
      <c r="F24" s="14"/>
      <c r="G24" s="14"/>
      <c r="I24" s="13"/>
    </row>
    <row r="25" spans="1:10" ht="30.75" x14ac:dyDescent="0.3">
      <c r="A25" s="10" t="s">
        <v>10</v>
      </c>
      <c r="B25" s="9">
        <f>+B27+B31</f>
        <v>2853695228.1033931</v>
      </c>
      <c r="C25" s="9">
        <f>+C27+C31</f>
        <v>0</v>
      </c>
      <c r="D25" s="9">
        <f>+D27+D31</f>
        <v>149163007</v>
      </c>
      <c r="E25" s="9">
        <f>+E27+E31</f>
        <v>-31500000</v>
      </c>
      <c r="F25" s="9">
        <f>+F27+F31</f>
        <v>0</v>
      </c>
      <c r="G25" s="9">
        <f>+B25+C25+D25+E25+F25</f>
        <v>2971358235.1033931</v>
      </c>
      <c r="I25" s="12"/>
    </row>
    <row r="26" spans="1:10" ht="15.75" x14ac:dyDescent="0.3">
      <c r="A26" s="8"/>
      <c r="B26" s="7"/>
      <c r="C26" s="7"/>
      <c r="D26" s="7"/>
      <c r="E26" s="7"/>
      <c r="F26" s="7"/>
      <c r="G26" s="7"/>
      <c r="I26" s="11"/>
    </row>
    <row r="27" spans="1:10" ht="15.75" x14ac:dyDescent="0.3">
      <c r="A27" s="10" t="s">
        <v>9</v>
      </c>
      <c r="B27" s="9">
        <f>+B28+B29</f>
        <v>430877166</v>
      </c>
      <c r="C27" s="9">
        <f>+C28+C29</f>
        <v>0</v>
      </c>
      <c r="D27" s="9">
        <f>+D28+D29</f>
        <v>0</v>
      </c>
      <c r="E27" s="9">
        <f>+E28+E29</f>
        <v>0</v>
      </c>
      <c r="F27" s="9">
        <f>+F28+F29</f>
        <v>0</v>
      </c>
      <c r="G27" s="9">
        <f>+B27+C27+D27+E27+F27</f>
        <v>430877166</v>
      </c>
    </row>
    <row r="28" spans="1:10" ht="15.75" x14ac:dyDescent="0.3">
      <c r="A28" s="8" t="s">
        <v>8</v>
      </c>
      <c r="B28" s="7">
        <v>67467008</v>
      </c>
      <c r="C28" s="7"/>
      <c r="D28" s="7"/>
      <c r="E28" s="7"/>
      <c r="F28" s="7"/>
      <c r="G28" s="7">
        <f>+B28+C28+D28+E28+F28</f>
        <v>67467008</v>
      </c>
      <c r="I28" s="11"/>
    </row>
    <row r="29" spans="1:10" ht="15.75" x14ac:dyDescent="0.3">
      <c r="A29" s="8" t="s">
        <v>7</v>
      </c>
      <c r="B29" s="7">
        <v>363410158</v>
      </c>
      <c r="C29" s="7"/>
      <c r="D29" s="7"/>
      <c r="E29" s="7"/>
      <c r="F29" s="7"/>
      <c r="G29" s="7">
        <f>+B29+C29+D29+E29+F29</f>
        <v>363410158</v>
      </c>
      <c r="I29" s="11"/>
    </row>
    <row r="30" spans="1:10" ht="15.75" x14ac:dyDescent="0.3">
      <c r="A30" s="8"/>
      <c r="B30" s="7"/>
      <c r="C30" s="7"/>
      <c r="D30" s="7"/>
      <c r="E30" s="7"/>
      <c r="F30" s="7"/>
      <c r="G30" s="7"/>
    </row>
    <row r="31" spans="1:10" ht="15.75" x14ac:dyDescent="0.3">
      <c r="A31" s="10" t="s">
        <v>6</v>
      </c>
      <c r="B31" s="9">
        <f>SUM(B32:B36)</f>
        <v>2422818062.1033931</v>
      </c>
      <c r="C31" s="9">
        <f>SUM(C32:C36)</f>
        <v>0</v>
      </c>
      <c r="D31" s="9">
        <f>SUM(D32:D36)</f>
        <v>149163007</v>
      </c>
      <c r="E31" s="9">
        <f>SUM(E32:E36)</f>
        <v>-31500000</v>
      </c>
      <c r="F31" s="9">
        <f>SUM(F32:F36)</f>
        <v>0</v>
      </c>
      <c r="G31" s="9">
        <f>+B31+C31+D31+E31+F31</f>
        <v>2540481069.1033931</v>
      </c>
    </row>
    <row r="32" spans="1:10" ht="15.75" x14ac:dyDescent="0.3">
      <c r="A32" s="8" t="s">
        <v>5</v>
      </c>
      <c r="B32" s="7">
        <v>1698741377.9462502</v>
      </c>
      <c r="C32" s="7"/>
      <c r="D32" s="7"/>
      <c r="E32" s="7"/>
      <c r="F32" s="7"/>
      <c r="G32" s="7">
        <f>+B32+C32+D32+E32+F32</f>
        <v>1698741377.9462502</v>
      </c>
    </row>
    <row r="33" spans="1:7" ht="15.75" x14ac:dyDescent="0.3">
      <c r="A33" s="6" t="s">
        <v>4</v>
      </c>
      <c r="B33" s="5">
        <v>4556738.5714285718</v>
      </c>
      <c r="C33" s="5"/>
      <c r="D33" s="5"/>
      <c r="E33" s="5"/>
      <c r="F33" s="5"/>
      <c r="G33" s="5">
        <f>+B33+C33+D33+E33+F33</f>
        <v>4556738.5714285718</v>
      </c>
    </row>
    <row r="34" spans="1:7" ht="15.75" x14ac:dyDescent="0.3">
      <c r="A34" s="6" t="s">
        <v>3</v>
      </c>
      <c r="B34" s="5">
        <v>3196264.0857142853</v>
      </c>
      <c r="C34" s="5"/>
      <c r="D34" s="5"/>
      <c r="E34" s="5"/>
      <c r="F34" s="5"/>
      <c r="G34" s="5">
        <f>+B34+C34+D34+E34+F34</f>
        <v>3196264.0857142853</v>
      </c>
    </row>
    <row r="35" spans="1:7" ht="15.75" x14ac:dyDescent="0.3">
      <c r="A35" s="6" t="s">
        <v>2</v>
      </c>
      <c r="B35" s="5">
        <v>45983681.5</v>
      </c>
      <c r="C35" s="5"/>
      <c r="D35" s="5"/>
      <c r="E35" s="5"/>
      <c r="F35" s="5"/>
      <c r="G35" s="5">
        <f>+B35+C35+D35+E35+F35</f>
        <v>45983681.5</v>
      </c>
    </row>
    <row r="36" spans="1:7" ht="15.75" x14ac:dyDescent="0.3">
      <c r="A36" s="6" t="s">
        <v>1</v>
      </c>
      <c r="B36" s="5">
        <v>670340000</v>
      </c>
      <c r="C36" s="5"/>
      <c r="D36" s="5">
        <f>-110570668+70000000+16000000+150000000+23733675</f>
        <v>149163007</v>
      </c>
      <c r="E36" s="5">
        <f>-22500000-25000000+16000000</f>
        <v>-31500000</v>
      </c>
      <c r="F36" s="5"/>
      <c r="G36" s="5">
        <f>+B36+C36+D36+E36+F36</f>
        <v>788003007</v>
      </c>
    </row>
    <row r="37" spans="1:7" ht="16.5" thickBot="1" x14ac:dyDescent="0.35">
      <c r="A37" s="6"/>
      <c r="B37" s="5"/>
      <c r="C37" s="5"/>
      <c r="D37" s="5"/>
      <c r="E37" s="5"/>
      <c r="F37" s="5"/>
      <c r="G37" s="5"/>
    </row>
    <row r="38" spans="1:7" ht="16.5" thickBot="1" x14ac:dyDescent="0.35">
      <c r="A38" s="4" t="s">
        <v>0</v>
      </c>
      <c r="B38" s="3">
        <f>+B25+B11</f>
        <v>45661564922.939629</v>
      </c>
      <c r="C38" s="3">
        <f>+C11+C25</f>
        <v>200885709</v>
      </c>
      <c r="D38" s="3">
        <f>+D11+D25</f>
        <v>149163007</v>
      </c>
      <c r="E38" s="3">
        <f>+E11+E25</f>
        <v>-579741099</v>
      </c>
      <c r="F38" s="3">
        <f>+F11+F25</f>
        <v>-3491046609</v>
      </c>
      <c r="G38" s="3">
        <f>+B38+C38+D38+E38+F38</f>
        <v>41940825930.939629</v>
      </c>
    </row>
    <row r="39" spans="1:7" x14ac:dyDescent="0.3">
      <c r="A39"/>
    </row>
    <row r="40" spans="1:7" x14ac:dyDescent="0.3">
      <c r="A40"/>
    </row>
    <row r="41" spans="1:7" x14ac:dyDescent="0.3">
      <c r="A41"/>
    </row>
    <row r="42" spans="1:7" x14ac:dyDescent="0.3">
      <c r="A42"/>
    </row>
    <row r="43" spans="1:7" x14ac:dyDescent="0.3">
      <c r="A43"/>
    </row>
    <row r="44" spans="1:7" x14ac:dyDescent="0.3">
      <c r="A44"/>
    </row>
    <row r="45" spans="1:7" x14ac:dyDescent="0.3">
      <c r="A45"/>
    </row>
    <row r="46" spans="1:7" x14ac:dyDescent="0.3">
      <c r="A46"/>
    </row>
    <row r="47" spans="1:7" x14ac:dyDescent="0.3">
      <c r="A47"/>
    </row>
    <row r="48" spans="1:7" x14ac:dyDescent="0.3">
      <c r="A48"/>
    </row>
  </sheetData>
  <mergeCells count="9">
    <mergeCell ref="A8:A10"/>
    <mergeCell ref="A2:G2"/>
    <mergeCell ref="A3:G3"/>
    <mergeCell ref="A4:G4"/>
    <mergeCell ref="A6:G6"/>
    <mergeCell ref="C8:C10"/>
    <mergeCell ref="D8:D10"/>
    <mergeCell ref="E8:E10"/>
    <mergeCell ref="F8:F10"/>
  </mergeCells>
  <printOptions horizontalCentered="1"/>
  <pageMargins left="0.39370078740157483" right="0.39370078740157483" top="0.59055118110236227" bottom="0.59055118110236227" header="0.51181102362204722" footer="0.51181102362204722"/>
  <pageSetup scale="9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Anexo 1</vt:lpstr>
      <vt:lpstr>'Anexo 1'!Área_de_impresión</vt:lpstr>
      <vt:lpstr>ppc</vt:lpstr>
      <vt:lpstr>'Anexo 1'!Títulos_a_imprimir</vt:lpstr>
      <vt:lpstr>VTAS2005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Jeymy Pilar</dc:creator>
  <cp:lastModifiedBy>Jeymy Pilar</cp:lastModifiedBy>
  <dcterms:created xsi:type="dcterms:W3CDTF">2020-08-03T04:08:17Z</dcterms:created>
  <dcterms:modified xsi:type="dcterms:W3CDTF">2020-08-03T04:09:04Z</dcterms:modified>
</cp:coreProperties>
</file>