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4\Ingreso\"/>
    </mc:Choice>
  </mc:AlternateContent>
  <bookViews>
    <workbookView xWindow="0" yWindow="0" windowWidth="24000" windowHeight="9435"/>
  </bookViews>
  <sheets>
    <sheet name="Anexo 1 Minagricultu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hidden="1">#REF!</definedName>
    <definedName name="ANEXO" hidden="1">'[2]Inversión total en programas'!$A$50:$IV$50,'[2]Inversión total en programas'!$A$60:$IV$63</definedName>
    <definedName name="_xlnm.Print_Area" localSheetId="0">'Anexo 1 Minagricultura'!$A$1:$E$39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'[4]Anexo 1 Minagricultura'!#REF!</definedName>
    <definedName name="CABEZAS_PROYEC">'Anexo 1 Minagricultura'!#REF!</definedName>
    <definedName name="CUOTAPPC2005">'Anexo 1 Minagricultura'!#REF!</definedName>
    <definedName name="CUOTAPPC2013">'Anexo 1 Minagricultura'!#REF!</definedName>
    <definedName name="CUOTAPPC203">'Anexo 1 Minagricultura'!#REF!</definedName>
    <definedName name="DIAG_PPC">#REF!</definedName>
    <definedName name="DISTRIBUIDOR">#REF!</definedName>
    <definedName name="eeeee">#REF!</definedName>
    <definedName name="EPPC">'Anexo 1 Minagricultura'!#REF!</definedName>
    <definedName name="FDGFDG">#REF!</definedName>
    <definedName name="FECHA_DE_RECIBIDO">[5]BASE!$E$3:$E$177</definedName>
    <definedName name="FOMENTO">'Anexo 1 Minagricultura'!#REF!</definedName>
    <definedName name="FOMENTOS">'[7]Anexo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LABORATORIOS">#REF!</definedName>
    <definedName name="NOMBDISTRI">#REF!</definedName>
    <definedName name="ojo">#REF!</definedName>
    <definedName name="ppc">'[8]Inversión total en programas'!$B$86</definedName>
    <definedName name="RESERV_FUTU">#REF!</definedName>
    <definedName name="saldo">#REF!</definedName>
    <definedName name="saldos">#REF!</definedName>
    <definedName name="SUPERA2004">'Anexo 1 Minagricultura'!#REF!</definedName>
    <definedName name="SUPERA2005">'Anexo 1 Minagricultura'!#REF!</definedName>
    <definedName name="SUPERA2010">'[8]Anexo 1 Minagricultura'!$C$21</definedName>
    <definedName name="SUPERA2012">'Anexo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1 Minagricultura'!$1:$5</definedName>
    <definedName name="_xlnm.Print_Titles">#REF!</definedName>
    <definedName name="VTAS2005">'Anexo 1 Minagricultura'!#REF!</definedName>
    <definedName name="xx">[9]Ingresos!$C$19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localSheetId="0" hidden="1">'Anexo 1 Minagricultura'!$A$1:$A$39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 l="1"/>
  <c r="B46" i="1"/>
  <c r="C45" i="1"/>
  <c r="B45" i="1"/>
  <c r="B47" i="1" s="1"/>
  <c r="C43" i="1"/>
  <c r="B42" i="1"/>
  <c r="C41" i="1"/>
  <c r="B41" i="1"/>
  <c r="B43" i="1" s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C31" i="1"/>
  <c r="C25" i="1" s="1"/>
  <c r="B31" i="1"/>
  <c r="D30" i="1"/>
  <c r="E29" i="1"/>
  <c r="D29" i="1"/>
  <c r="E28" i="1"/>
  <c r="D28" i="1"/>
  <c r="E27" i="1"/>
  <c r="D27" i="1"/>
  <c r="C27" i="1"/>
  <c r="B27" i="1"/>
  <c r="D26" i="1"/>
  <c r="B25" i="1"/>
  <c r="D24" i="1"/>
  <c r="D23" i="1"/>
  <c r="B23" i="1"/>
  <c r="E23" i="1" s="1"/>
  <c r="E22" i="1"/>
  <c r="D22" i="1"/>
  <c r="C21" i="1"/>
  <c r="C11" i="1" s="1"/>
  <c r="D20" i="1"/>
  <c r="E19" i="1"/>
  <c r="D19" i="1"/>
  <c r="E18" i="1"/>
  <c r="D18" i="1"/>
  <c r="E17" i="1"/>
  <c r="D17" i="1"/>
  <c r="C17" i="1"/>
  <c r="B17" i="1"/>
  <c r="D16" i="1"/>
  <c r="E15" i="1"/>
  <c r="D15" i="1"/>
  <c r="E14" i="1"/>
  <c r="D14" i="1"/>
  <c r="E13" i="1"/>
  <c r="C13" i="1"/>
  <c r="D13" i="1" s="1"/>
  <c r="B13" i="1"/>
  <c r="E25" i="1" l="1"/>
  <c r="D25" i="1"/>
  <c r="C39" i="1"/>
  <c r="E31" i="1"/>
  <c r="B21" i="1"/>
  <c r="B11" i="1" s="1"/>
  <c r="B39" i="1" s="1"/>
  <c r="D31" i="1"/>
  <c r="E21" i="1" l="1"/>
  <c r="D11" i="1"/>
  <c r="D39" i="1"/>
  <c r="E39" i="1"/>
  <c r="E11" i="1"/>
  <c r="D21" i="1"/>
</calcChain>
</file>

<file path=xl/comments1.xml><?xml version="1.0" encoding="utf-8"?>
<comments xmlns="http://schemas.openxmlformats.org/spreadsheetml/2006/main">
  <authors>
    <author>Oscar Rubio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Aprovechamiento, intereses mora distribuidores y comites,ajuste diferencia en cambio importaciones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Oscar Rubio:</t>
        </r>
        <r>
          <rPr>
            <sz val="9"/>
            <color indexed="81"/>
            <rFont val="Tahoma"/>
            <family val="2"/>
          </rPr>
          <t xml:space="preserve">
Intereses recaudadores,Publicaciones,tarifas centro de serv.financieros,feria carne de cerdo</t>
        </r>
      </text>
    </comment>
  </commentList>
</comments>
</file>

<file path=xl/sharedStrings.xml><?xml version="1.0" encoding="utf-8"?>
<sst xmlns="http://schemas.openxmlformats.org/spreadsheetml/2006/main" count="41" uniqueCount="34">
  <si>
    <t>MINISTERIO DE AGRICULTURA Y DESARROLLO RURAL</t>
  </si>
  <si>
    <t>DIRECCIÓN DE PLANEACIÓN Y SEGUIMIENTO PRESUPUESTAL</t>
  </si>
  <si>
    <t>PRESUPUESTO DE INGRESOS VIGENCIA  2.014</t>
  </si>
  <si>
    <t>EJECUCIÓN TRIMESTRE ENERO-MARZO 2014</t>
  </si>
  <si>
    <t>ANEXO 1</t>
  </si>
  <si>
    <t>CUENTAS</t>
  </si>
  <si>
    <t>PRESUPUESTO</t>
  </si>
  <si>
    <t>ACUERDO 7/14</t>
  </si>
  <si>
    <t>% EJECUCIÓN</t>
  </si>
  <si>
    <t>SOLICITADO</t>
  </si>
  <si>
    <t>EJECUTADO</t>
  </si>
  <si>
    <t>EJECUCIÓN</t>
  </si>
  <si>
    <t>ENERO - MARZO  2014</t>
  </si>
  <si>
    <t>ENE - MAR  2014</t>
  </si>
  <si>
    <t>INGRESOS OPERACIONALES</t>
  </si>
  <si>
    <t xml:space="preserve">CUOTA DE FOMENTO PORCÍCOLA </t>
  </si>
  <si>
    <t>Cuota de Fomento</t>
  </si>
  <si>
    <t>Cuota de Erradicación Peste Porcina Clásica</t>
  </si>
  <si>
    <t>CUOTA VIGENCIAS ANTERIORES</t>
  </si>
  <si>
    <t>SUPERÁVIT VIGENCIAS ANTERIORES</t>
  </si>
  <si>
    <t>INGRESOS NO OPERACIONALES</t>
  </si>
  <si>
    <t>INGRESOS FINANCIEROS</t>
  </si>
  <si>
    <t>Rendimientos Financieros FNP</t>
  </si>
  <si>
    <t>Rendimientos Financieros PPC</t>
  </si>
  <si>
    <t>OTROS INGRESOS</t>
  </si>
  <si>
    <t>Ventas Programa PPC</t>
  </si>
  <si>
    <t>Financieros FNP</t>
  </si>
  <si>
    <t>Financieros PPC</t>
  </si>
  <si>
    <t>Extraordinarios FNP</t>
  </si>
  <si>
    <t>Programas y proyectos FNP</t>
  </si>
  <si>
    <t>Programas y proyectos PPC</t>
  </si>
  <si>
    <t>TOTAL INGRESOS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</si>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</sst>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??_);_(@_)"/>
    <numFmt numFmtId="167" formatCode="_ * #,##0_ ;_ * \-#,##0_ ;_ * &quot;-&quot;??_ ;_ @_ "/>
  </numFmts>
  <fonts count="9" x14ac:knownFonts="1">
    <font>
      <sz val="10"/>
      <name val="Arial"/>
    </font>
    <font>
      <sz val="10"/>
      <name val="Arial"/>
    </font>
    <font>
      <sz val="11"/>
      <name val="Arial"/>
      <family val="2"/>
    </font>
    <font>
      <sz val="10"/>
      <name val="Comic Sans MS"/>
      <family val="4"/>
    </font>
    <font>
      <b/>
      <sz val="11"/>
      <name val="Arial"/>
      <family val="2"/>
    </font>
    <font>
      <sz val="10"/>
      <color indexed="10"/>
      <name val="Comic Sans MS"/>
      <family val="4"/>
    </font>
    <font>
      <sz val="10"/>
      <color indexed="9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55"/>
      </bottom>
      <diagonal/>
    </border>
    <border>
      <left/>
      <right style="medium">
        <color indexed="64"/>
      </right>
      <top/>
      <bottom style="thin">
        <color indexed="55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medium">
        <color indexed="64"/>
      </right>
      <top style="thin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3" fillId="0" borderId="0" xfId="0" applyFont="1" applyFill="1"/>
    <xf numFmtId="164" fontId="3" fillId="0" borderId="0" xfId="2" applyFont="1"/>
    <xf numFmtId="0" fontId="2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165" fontId="3" fillId="0" borderId="0" xfId="1" applyFont="1" applyFill="1"/>
    <xf numFmtId="0" fontId="4" fillId="0" borderId="1" xfId="0" applyFont="1" applyFill="1" applyBorder="1" applyAlignment="1">
      <alignment horizontal="left" wrapText="1"/>
    </xf>
    <xf numFmtId="166" fontId="4" fillId="3" borderId="5" xfId="4" applyNumberFormat="1" applyFont="1" applyFill="1" applyBorder="1" applyAlignment="1">
      <alignment horizontal="center" wrapText="1"/>
    </xf>
    <xf numFmtId="167" fontId="4" fillId="0" borderId="10" xfId="5" applyNumberFormat="1" applyFont="1" applyFill="1" applyBorder="1" applyAlignment="1">
      <alignment wrapText="1"/>
    </xf>
    <xf numFmtId="10" fontId="4" fillId="0" borderId="11" xfId="3" applyNumberFormat="1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167" fontId="2" fillId="3" borderId="10" xfId="5" applyNumberFormat="1" applyFont="1" applyFill="1" applyBorder="1" applyAlignment="1">
      <alignment wrapText="1"/>
    </xf>
    <xf numFmtId="10" fontId="4" fillId="0" borderId="13" xfId="3" applyNumberFormat="1" applyFont="1" applyFill="1" applyBorder="1" applyAlignment="1">
      <alignment wrapText="1"/>
    </xf>
    <xf numFmtId="0" fontId="4" fillId="0" borderId="14" xfId="0" applyFont="1" applyFill="1" applyBorder="1" applyAlignment="1">
      <alignment wrapText="1"/>
    </xf>
    <xf numFmtId="166" fontId="4" fillId="0" borderId="15" xfId="4" applyNumberFormat="1" applyFont="1" applyFill="1" applyBorder="1" applyAlignment="1">
      <alignment wrapText="1"/>
    </xf>
    <xf numFmtId="166" fontId="3" fillId="0" borderId="0" xfId="0" applyNumberFormat="1" applyFont="1" applyFill="1"/>
    <xf numFmtId="167" fontId="3" fillId="0" borderId="0" xfId="0" applyNumberFormat="1" applyFont="1"/>
    <xf numFmtId="167" fontId="2" fillId="0" borderId="10" xfId="5" applyNumberFormat="1" applyFont="1" applyFill="1" applyBorder="1" applyAlignment="1">
      <alignment wrapText="1"/>
    </xf>
    <xf numFmtId="10" fontId="2" fillId="0" borderId="13" xfId="3" applyNumberFormat="1" applyFont="1" applyFill="1" applyBorder="1" applyAlignment="1">
      <alignment wrapText="1"/>
    </xf>
    <xf numFmtId="164" fontId="3" fillId="0" borderId="0" xfId="2" applyFont="1" applyFill="1"/>
    <xf numFmtId="166" fontId="3" fillId="0" borderId="0" xfId="0" applyNumberFormat="1" applyFont="1"/>
    <xf numFmtId="167" fontId="3" fillId="0" borderId="0" xfId="0" applyNumberFormat="1" applyFont="1" applyFill="1"/>
    <xf numFmtId="167" fontId="5" fillId="0" borderId="0" xfId="0" applyNumberFormat="1" applyFont="1"/>
    <xf numFmtId="0" fontId="4" fillId="0" borderId="12" xfId="0" applyFont="1" applyFill="1" applyBorder="1" applyAlignment="1">
      <alignment wrapText="1"/>
    </xf>
    <xf numFmtId="165" fontId="3" fillId="0" borderId="0" xfId="1" applyFont="1"/>
    <xf numFmtId="3" fontId="5" fillId="0" borderId="0" xfId="0" applyNumberFormat="1" applyFont="1"/>
    <xf numFmtId="3" fontId="3" fillId="0" borderId="0" xfId="0" applyNumberFormat="1" applyFont="1"/>
    <xf numFmtId="167" fontId="2" fillId="0" borderId="10" xfId="3" applyNumberFormat="1" applyFont="1" applyFill="1" applyBorder="1" applyAlignment="1">
      <alignment wrapText="1"/>
    </xf>
    <xf numFmtId="166" fontId="5" fillId="0" borderId="0" xfId="0" applyNumberFormat="1" applyFont="1"/>
    <xf numFmtId="0" fontId="5" fillId="0" borderId="0" xfId="0" applyFont="1"/>
    <xf numFmtId="0" fontId="2" fillId="0" borderId="16" xfId="0" applyFont="1" applyFill="1" applyBorder="1" applyAlignment="1">
      <alignment wrapText="1"/>
    </xf>
    <xf numFmtId="167" fontId="2" fillId="0" borderId="17" xfId="5" applyNumberFormat="1" applyFont="1" applyFill="1" applyBorder="1" applyAlignment="1">
      <alignment wrapText="1"/>
    </xf>
    <xf numFmtId="167" fontId="2" fillId="3" borderId="17" xfId="5" applyNumberFormat="1" applyFont="1" applyFill="1" applyBorder="1" applyAlignment="1">
      <alignment wrapText="1"/>
    </xf>
    <xf numFmtId="10" fontId="2" fillId="0" borderId="18" xfId="3" applyNumberFormat="1" applyFont="1" applyFill="1" applyBorder="1" applyAlignment="1">
      <alignment wrapText="1"/>
    </xf>
    <xf numFmtId="0" fontId="4" fillId="0" borderId="19" xfId="0" applyFont="1" applyFill="1" applyBorder="1" applyAlignment="1">
      <alignment wrapText="1"/>
    </xf>
    <xf numFmtId="167" fontId="4" fillId="3" borderId="20" xfId="0" applyNumberFormat="1" applyFont="1" applyFill="1" applyBorder="1" applyAlignment="1">
      <alignment wrapText="1"/>
    </xf>
    <xf numFmtId="10" fontId="4" fillId="0" borderId="21" xfId="3" applyNumberFormat="1" applyFont="1" applyFill="1" applyBorder="1" applyAlignment="1">
      <alignment wrapText="1"/>
    </xf>
    <xf numFmtId="3" fontId="6" fillId="0" borderId="0" xfId="0" applyNumberFormat="1" applyFont="1" applyFill="1"/>
    <xf numFmtId="0" fontId="2" fillId="0" borderId="0" xfId="0" applyFont="1" applyFill="1" applyBorder="1" applyAlignment="1">
      <alignment wrapText="1"/>
    </xf>
    <xf numFmtId="3" fontId="2" fillId="0" borderId="0" xfId="0" applyNumberFormat="1" applyFont="1"/>
    <xf numFmtId="167" fontId="2" fillId="0" borderId="0" xfId="0" applyNumberFormat="1" applyFont="1"/>
    <xf numFmtId="0" fontId="2" fillId="0" borderId="0" xfId="0" applyFont="1"/>
  </cellXfs>
  <cellStyles count="6">
    <cellStyle name="Millares" xfId="1" builtinId="3"/>
    <cellStyle name="Millares_Formato Presupuesto Minagricultura" xfId="5"/>
    <cellStyle name="Millares_INGRESOS 2005" xfId="4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4/CIERRE%20ENE-MAR%20201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"/>
      <sheetName val="ANEXO INGRESOS"/>
      <sheetName val="Funcionamiento"/>
      <sheetName val="Nómina y honorarios 2014"/>
    </sheetNames>
    <sheetDataSet>
      <sheetData sheetId="0"/>
      <sheetData sheetId="1">
        <row r="38">
          <cell r="J38">
            <v>969435596.08689988</v>
          </cell>
        </row>
        <row r="40">
          <cell r="J40">
            <v>2846800230.7351999</v>
          </cell>
        </row>
        <row r="87">
          <cell r="J87">
            <v>1275263954</v>
          </cell>
        </row>
        <row r="196">
          <cell r="J196">
            <v>287772357.1875</v>
          </cell>
        </row>
        <row r="197">
          <cell r="J197">
            <v>172663417.3125</v>
          </cell>
        </row>
      </sheetData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93"/>
  <sheetViews>
    <sheetView tabSelected="1" zoomScale="85" zoomScaleNormal="85" zoomScaleSheetLayoutView="80" workbookViewId="0">
      <pane xSplit="1" ySplit="10" topLeftCell="B11" activePane="bottomRight" state="frozen"/>
      <selection activeCell="X27" sqref="X27"/>
      <selection pane="topRight" activeCell="X27" sqref="X27"/>
      <selection pane="bottomLeft" activeCell="X27" sqref="X27"/>
      <selection pane="bottomRight" activeCell="A5" sqref="A5:E5"/>
    </sheetView>
  </sheetViews>
  <sheetFormatPr baseColWidth="10" defaultRowHeight="15" outlineLevelRow="1" x14ac:dyDescent="0.3"/>
  <cols>
    <col min="1" max="1" width="43.7109375" style="2" bestFit="1" customWidth="1"/>
    <col min="2" max="2" width="24.140625" style="2" bestFit="1" customWidth="1"/>
    <col min="3" max="4" width="24.140625" style="2" customWidth="1"/>
    <col min="5" max="5" width="11.7109375" style="2" customWidth="1"/>
    <col min="6" max="6" width="22.7109375" style="2" customWidth="1"/>
    <col min="7" max="7" width="19.28515625" style="2" bestFit="1" customWidth="1"/>
    <col min="8" max="8" width="23" style="2" customWidth="1"/>
    <col min="9" max="9" width="18" style="2" bestFit="1" customWidth="1"/>
    <col min="10" max="10" width="12.5703125" style="2" bestFit="1" customWidth="1"/>
    <col min="11" max="11" width="16.140625" style="2" bestFit="1" customWidth="1"/>
    <col min="12" max="12" width="12" style="2" bestFit="1" customWidth="1"/>
    <col min="13" max="13" width="11.85546875" style="2" bestFit="1" customWidth="1"/>
    <col min="14" max="14" width="12" style="2" bestFit="1" customWidth="1"/>
    <col min="15" max="16384" width="11.42578125" style="2"/>
  </cols>
  <sheetData>
    <row r="1" spans="1:12" ht="15.75" x14ac:dyDescent="0.3">
      <c r="A1" s="1"/>
      <c r="B1" s="1"/>
      <c r="C1" s="1"/>
      <c r="D1" s="1"/>
      <c r="E1" s="1"/>
      <c r="F1" s="1"/>
    </row>
    <row r="2" spans="1:12" ht="15.75" x14ac:dyDescent="0.3">
      <c r="A2" s="3" t="s">
        <v>0</v>
      </c>
      <c r="B2" s="3"/>
      <c r="C2" s="3"/>
      <c r="D2" s="3"/>
      <c r="E2" s="3"/>
      <c r="F2" s="4"/>
      <c r="G2" s="4"/>
    </row>
    <row r="3" spans="1:12" ht="15.75" x14ac:dyDescent="0.3">
      <c r="A3" s="3" t="s">
        <v>1</v>
      </c>
      <c r="B3" s="3"/>
      <c r="C3" s="3"/>
      <c r="D3" s="3"/>
      <c r="E3" s="3"/>
      <c r="F3" s="4"/>
      <c r="G3" s="4"/>
    </row>
    <row r="4" spans="1:12" ht="15.75" x14ac:dyDescent="0.3">
      <c r="A4" s="3" t="s">
        <v>2</v>
      </c>
      <c r="B4" s="3"/>
      <c r="C4" s="3"/>
      <c r="D4" s="3"/>
      <c r="E4" s="3"/>
      <c r="F4" s="4"/>
      <c r="G4" s="4"/>
      <c r="H4" s="5"/>
      <c r="I4" s="6"/>
    </row>
    <row r="5" spans="1:12" ht="15.75" x14ac:dyDescent="0.3">
      <c r="A5" s="3" t="s">
        <v>3</v>
      </c>
      <c r="B5" s="3"/>
      <c r="C5" s="3"/>
      <c r="D5" s="3"/>
      <c r="E5" s="3"/>
      <c r="F5" s="7"/>
      <c r="G5" s="5"/>
      <c r="H5" s="5"/>
    </row>
    <row r="6" spans="1:12" ht="15.75" x14ac:dyDescent="0.3">
      <c r="A6" s="8" t="s">
        <v>4</v>
      </c>
      <c r="B6" s="8"/>
      <c r="C6" s="8"/>
      <c r="D6" s="8"/>
      <c r="E6" s="8"/>
      <c r="F6" s="9"/>
      <c r="G6" s="9"/>
      <c r="H6" s="5"/>
    </row>
    <row r="7" spans="1:12" ht="16.5" thickBot="1" x14ac:dyDescent="0.35">
      <c r="A7" s="10"/>
      <c r="B7" s="10"/>
      <c r="C7" s="10"/>
      <c r="D7" s="10"/>
      <c r="E7" s="10"/>
      <c r="F7" s="10"/>
      <c r="G7" s="5"/>
      <c r="H7" s="5"/>
    </row>
    <row r="8" spans="1:12" ht="15.75" x14ac:dyDescent="0.3">
      <c r="A8" s="11" t="s">
        <v>5</v>
      </c>
      <c r="B8" s="12" t="s">
        <v>6</v>
      </c>
      <c r="C8" s="13" t="s">
        <v>6</v>
      </c>
      <c r="D8" s="14" t="s">
        <v>7</v>
      </c>
      <c r="E8" s="14" t="s">
        <v>8</v>
      </c>
      <c r="F8" s="5"/>
    </row>
    <row r="9" spans="1:12" ht="17.25" customHeight="1" x14ac:dyDescent="0.3">
      <c r="A9" s="15"/>
      <c r="B9" s="16" t="s">
        <v>9</v>
      </c>
      <c r="C9" s="17" t="s">
        <v>10</v>
      </c>
      <c r="D9" s="18"/>
      <c r="E9" s="18" t="s">
        <v>11</v>
      </c>
      <c r="F9" s="19"/>
    </row>
    <row r="10" spans="1:12" ht="23.25" customHeight="1" thickBot="1" x14ac:dyDescent="0.35">
      <c r="A10" s="20"/>
      <c r="B10" s="21" t="s">
        <v>12</v>
      </c>
      <c r="C10" s="22" t="s">
        <v>13</v>
      </c>
      <c r="D10" s="23"/>
      <c r="E10" s="23"/>
      <c r="F10" s="24"/>
    </row>
    <row r="11" spans="1:12" ht="15.75" x14ac:dyDescent="0.3">
      <c r="A11" s="25" t="s">
        <v>14</v>
      </c>
      <c r="B11" s="26">
        <f>+B13+B17+B21</f>
        <v>6083367429.5</v>
      </c>
      <c r="C11" s="26">
        <f>+C13+C17+C21</f>
        <v>4604357750</v>
      </c>
      <c r="D11" s="27">
        <f>+C11-B11</f>
        <v>-1479009679.5</v>
      </c>
      <c r="E11" s="28">
        <f>IFERROR(C11/B11,0)</f>
        <v>0.75687648384875517</v>
      </c>
      <c r="F11" s="5"/>
    </row>
    <row r="12" spans="1:12" ht="13.5" customHeight="1" x14ac:dyDescent="0.3">
      <c r="A12" s="29"/>
      <c r="B12" s="30"/>
      <c r="C12" s="30"/>
      <c r="D12" s="27"/>
      <c r="E12" s="31"/>
      <c r="F12" s="5"/>
    </row>
    <row r="13" spans="1:12" ht="15.75" x14ac:dyDescent="0.3">
      <c r="A13" s="32" t="s">
        <v>15</v>
      </c>
      <c r="B13" s="33">
        <f>+B14+B15</f>
        <v>4351165067</v>
      </c>
      <c r="C13" s="33">
        <f>+C14+C15</f>
        <v>4073312415</v>
      </c>
      <c r="D13" s="27">
        <f t="shared" ref="D13:D39" si="0">+C13-B13</f>
        <v>-277852652</v>
      </c>
      <c r="E13" s="31">
        <f t="shared" ref="E13:E39" si="1">IFERROR(C13/B13,0)</f>
        <v>0.93614293006089722</v>
      </c>
      <c r="F13" s="34"/>
      <c r="J13" s="35"/>
    </row>
    <row r="14" spans="1:12" ht="15.75" x14ac:dyDescent="0.3">
      <c r="A14" s="29" t="s">
        <v>16</v>
      </c>
      <c r="B14" s="36">
        <v>2719478166.875</v>
      </c>
      <c r="C14" s="36">
        <v>2545820259</v>
      </c>
      <c r="D14" s="36">
        <f t="shared" si="0"/>
        <v>-173657907.875</v>
      </c>
      <c r="E14" s="37">
        <f t="shared" si="1"/>
        <v>0.93614292992300308</v>
      </c>
      <c r="F14" s="38"/>
      <c r="I14" s="39"/>
      <c r="L14" s="35"/>
    </row>
    <row r="15" spans="1:12" ht="30" x14ac:dyDescent="0.3">
      <c r="A15" s="29" t="s">
        <v>17</v>
      </c>
      <c r="B15" s="36">
        <v>1631686900.125</v>
      </c>
      <c r="C15" s="36">
        <v>1527492156</v>
      </c>
      <c r="D15" s="36">
        <f t="shared" si="0"/>
        <v>-104194744.125</v>
      </c>
      <c r="E15" s="37">
        <f t="shared" si="1"/>
        <v>0.93614293029072071</v>
      </c>
      <c r="F15" s="38"/>
      <c r="I15" s="39"/>
      <c r="L15" s="35"/>
    </row>
    <row r="16" spans="1:12" ht="15.75" x14ac:dyDescent="0.3">
      <c r="A16" s="29"/>
      <c r="B16" s="36"/>
      <c r="C16" s="36"/>
      <c r="D16" s="36">
        <f t="shared" si="0"/>
        <v>0</v>
      </c>
      <c r="E16" s="37"/>
      <c r="F16" s="40"/>
      <c r="I16" s="41"/>
      <c r="L16" s="35"/>
    </row>
    <row r="17" spans="1:10" ht="15.75" x14ac:dyDescent="0.3">
      <c r="A17" s="42" t="s">
        <v>18</v>
      </c>
      <c r="B17" s="27">
        <f>+B18+B19</f>
        <v>132649368</v>
      </c>
      <c r="C17" s="27">
        <f>+C18+C19</f>
        <v>531045335</v>
      </c>
      <c r="D17" s="27">
        <f t="shared" si="0"/>
        <v>398395967</v>
      </c>
      <c r="E17" s="31">
        <f t="shared" si="1"/>
        <v>4.0033762920001248</v>
      </c>
      <c r="F17" s="40"/>
      <c r="G17" s="43"/>
      <c r="I17" s="35"/>
    </row>
    <row r="18" spans="1:10" ht="15.75" x14ac:dyDescent="0.3">
      <c r="A18" s="29" t="s">
        <v>16</v>
      </c>
      <c r="B18" s="36">
        <v>82905855</v>
      </c>
      <c r="C18" s="36">
        <v>331903334</v>
      </c>
      <c r="D18" s="36">
        <f t="shared" si="0"/>
        <v>248997479</v>
      </c>
      <c r="E18" s="37">
        <f t="shared" si="1"/>
        <v>4.0033762874769216</v>
      </c>
      <c r="F18" s="24"/>
      <c r="I18" s="35"/>
    </row>
    <row r="19" spans="1:10" ht="30" x14ac:dyDescent="0.3">
      <c r="A19" s="29" t="s">
        <v>17</v>
      </c>
      <c r="B19" s="36">
        <v>49743513</v>
      </c>
      <c r="C19" s="36">
        <v>199142001</v>
      </c>
      <c r="D19" s="36">
        <f t="shared" si="0"/>
        <v>149398488</v>
      </c>
      <c r="E19" s="37">
        <f t="shared" si="1"/>
        <v>4.0033762995387958</v>
      </c>
      <c r="F19" s="40"/>
      <c r="I19" s="35"/>
    </row>
    <row r="20" spans="1:10" ht="15.75" x14ac:dyDescent="0.3">
      <c r="A20" s="29"/>
      <c r="B20" s="36"/>
      <c r="C20" s="36"/>
      <c r="D20" s="36">
        <f t="shared" si="0"/>
        <v>0</v>
      </c>
      <c r="E20" s="37"/>
      <c r="F20" s="5"/>
      <c r="I20" s="44"/>
      <c r="J20" s="35"/>
    </row>
    <row r="21" spans="1:10" ht="15.75" x14ac:dyDescent="0.3">
      <c r="A21" s="42" t="s">
        <v>19</v>
      </c>
      <c r="B21" s="27">
        <f>+B22+B23</f>
        <v>1599552994.5</v>
      </c>
      <c r="C21" s="27">
        <f>+C22+C23</f>
        <v>0</v>
      </c>
      <c r="D21" s="27">
        <f t="shared" si="0"/>
        <v>-1599552994.5</v>
      </c>
      <c r="E21" s="31">
        <f t="shared" si="1"/>
        <v>0</v>
      </c>
      <c r="F21" s="5"/>
      <c r="I21" s="45"/>
    </row>
    <row r="22" spans="1:10" ht="15.75" x14ac:dyDescent="0.3">
      <c r="A22" s="29" t="s">
        <v>16</v>
      </c>
      <c r="B22" s="46">
        <v>538665144.5</v>
      </c>
      <c r="C22" s="46"/>
      <c r="D22" s="46">
        <f t="shared" si="0"/>
        <v>-538665144.5</v>
      </c>
      <c r="E22" s="37">
        <f t="shared" si="1"/>
        <v>0</v>
      </c>
      <c r="F22" s="5"/>
      <c r="I22" s="47"/>
    </row>
    <row r="23" spans="1:10" ht="30" x14ac:dyDescent="0.3">
      <c r="A23" s="29" t="s">
        <v>17</v>
      </c>
      <c r="B23" s="36">
        <f>560887850+500000000</f>
        <v>1060887850</v>
      </c>
      <c r="C23" s="36">
        <v>0</v>
      </c>
      <c r="D23" s="36">
        <f t="shared" si="0"/>
        <v>-1060887850</v>
      </c>
      <c r="E23" s="37">
        <f t="shared" si="1"/>
        <v>0</v>
      </c>
      <c r="F23" s="24"/>
      <c r="I23" s="48"/>
    </row>
    <row r="24" spans="1:10" ht="15.75" x14ac:dyDescent="0.3">
      <c r="A24" s="29"/>
      <c r="B24" s="36"/>
      <c r="C24" s="36"/>
      <c r="D24" s="36">
        <f t="shared" si="0"/>
        <v>0</v>
      </c>
      <c r="E24" s="37"/>
      <c r="F24" s="5"/>
      <c r="I24" s="48"/>
    </row>
    <row r="25" spans="1:10" ht="15.75" x14ac:dyDescent="0.3">
      <c r="A25" s="42" t="s">
        <v>20</v>
      </c>
      <c r="B25" s="27">
        <f>+B27+B31</f>
        <v>681659258.3648659</v>
      </c>
      <c r="C25" s="27">
        <f>+C27+C31</f>
        <v>514007881</v>
      </c>
      <c r="D25" s="27">
        <f t="shared" si="0"/>
        <v>-167651377.3648659</v>
      </c>
      <c r="E25" s="31">
        <f t="shared" si="1"/>
        <v>0.75405398619976116</v>
      </c>
      <c r="F25" s="5"/>
      <c r="I25" s="45"/>
    </row>
    <row r="26" spans="1:10" ht="15.75" x14ac:dyDescent="0.3">
      <c r="A26" s="29"/>
      <c r="B26" s="36"/>
      <c r="C26" s="36"/>
      <c r="D26" s="36">
        <f t="shared" si="0"/>
        <v>0</v>
      </c>
      <c r="E26" s="31"/>
      <c r="F26" s="5"/>
      <c r="I26" s="35"/>
    </row>
    <row r="27" spans="1:10" ht="15.75" x14ac:dyDescent="0.3">
      <c r="A27" s="42" t="s">
        <v>21</v>
      </c>
      <c r="B27" s="27">
        <f>+B28+B29</f>
        <v>70995255.114865854</v>
      </c>
      <c r="C27" s="27">
        <f>+C28+C29</f>
        <v>77391012</v>
      </c>
      <c r="D27" s="27">
        <f t="shared" si="0"/>
        <v>6395756.8851341456</v>
      </c>
      <c r="E27" s="31">
        <f t="shared" si="1"/>
        <v>1.0900871033534032</v>
      </c>
      <c r="F27" s="40"/>
    </row>
    <row r="28" spans="1:10" ht="15.75" x14ac:dyDescent="0.3">
      <c r="A28" s="29" t="s">
        <v>22</v>
      </c>
      <c r="B28" s="36">
        <v>29346012.104954109</v>
      </c>
      <c r="C28" s="36">
        <v>23974618</v>
      </c>
      <c r="D28" s="36">
        <f t="shared" si="0"/>
        <v>-5371394.1049541086</v>
      </c>
      <c r="E28" s="37">
        <f t="shared" si="1"/>
        <v>0.81696340593932604</v>
      </c>
      <c r="F28" s="40"/>
      <c r="I28" s="35"/>
    </row>
    <row r="29" spans="1:10" ht="15.75" x14ac:dyDescent="0.3">
      <c r="A29" s="29" t="s">
        <v>23</v>
      </c>
      <c r="B29" s="36">
        <v>41649243.009911746</v>
      </c>
      <c r="C29" s="36">
        <v>53416394</v>
      </c>
      <c r="D29" s="36">
        <f t="shared" si="0"/>
        <v>11767150.990088254</v>
      </c>
      <c r="E29" s="37">
        <f t="shared" si="1"/>
        <v>1.2825297686031867</v>
      </c>
      <c r="F29" s="5"/>
      <c r="I29" s="35"/>
    </row>
    <row r="30" spans="1:10" ht="15.75" x14ac:dyDescent="0.3">
      <c r="A30" s="29"/>
      <c r="B30" s="36"/>
      <c r="C30" s="36"/>
      <c r="D30" s="36">
        <f t="shared" si="0"/>
        <v>0</v>
      </c>
      <c r="E30" s="37"/>
      <c r="F30" s="5"/>
    </row>
    <row r="31" spans="1:10" ht="15.75" x14ac:dyDescent="0.3">
      <c r="A31" s="42" t="s">
        <v>24</v>
      </c>
      <c r="B31" s="27">
        <f>+B32+B33+B34+B35+B36+B37</f>
        <v>610664003.25</v>
      </c>
      <c r="C31" s="27">
        <f>+C32+C33+C34+C35+C36+C37</f>
        <v>436616869</v>
      </c>
      <c r="D31" s="27">
        <f t="shared" si="0"/>
        <v>-174047134.25</v>
      </c>
      <c r="E31" s="31">
        <f t="shared" si="1"/>
        <v>0.71498707419512531</v>
      </c>
      <c r="F31" s="5"/>
    </row>
    <row r="32" spans="1:10" ht="15.75" x14ac:dyDescent="0.3">
      <c r="A32" s="29" t="s">
        <v>25</v>
      </c>
      <c r="B32" s="36">
        <v>365208467</v>
      </c>
      <c r="C32" s="36">
        <v>332154772</v>
      </c>
      <c r="D32" s="36">
        <f t="shared" si="0"/>
        <v>-33053695</v>
      </c>
      <c r="E32" s="37">
        <f t="shared" si="1"/>
        <v>0.90949362354186603</v>
      </c>
      <c r="F32" s="5"/>
    </row>
    <row r="33" spans="1:6" ht="15.75" x14ac:dyDescent="0.3">
      <c r="A33" s="49" t="s">
        <v>26</v>
      </c>
      <c r="B33" s="50">
        <v>12449686</v>
      </c>
      <c r="C33" s="50">
        <v>5827535</v>
      </c>
      <c r="D33" s="50">
        <f t="shared" si="0"/>
        <v>-6622151</v>
      </c>
      <c r="E33" s="37">
        <f t="shared" si="1"/>
        <v>0.46808690596694569</v>
      </c>
      <c r="F33" s="5"/>
    </row>
    <row r="34" spans="1:6" ht="15.75" x14ac:dyDescent="0.3">
      <c r="A34" s="49" t="s">
        <v>27</v>
      </c>
      <c r="B34" s="50">
        <v>2304017</v>
      </c>
      <c r="C34" s="50">
        <v>656979</v>
      </c>
      <c r="D34" s="50">
        <f t="shared" si="0"/>
        <v>-1647038</v>
      </c>
      <c r="E34" s="37">
        <f t="shared" si="1"/>
        <v>0.28514503148197257</v>
      </c>
      <c r="F34" s="5"/>
    </row>
    <row r="35" spans="1:6" ht="15.75" x14ac:dyDescent="0.3">
      <c r="A35" s="49" t="s">
        <v>28</v>
      </c>
      <c r="B35" s="50">
        <v>20204704</v>
      </c>
      <c r="C35" s="50">
        <v>57630827</v>
      </c>
      <c r="D35" s="50">
        <f t="shared" si="0"/>
        <v>37426123</v>
      </c>
      <c r="E35" s="37">
        <f t="shared" si="1"/>
        <v>2.8523470079046938</v>
      </c>
      <c r="F35" s="5"/>
    </row>
    <row r="36" spans="1:6" ht="15.75" x14ac:dyDescent="0.3">
      <c r="A36" s="49" t="s">
        <v>29</v>
      </c>
      <c r="B36" s="50">
        <v>210497129.25</v>
      </c>
      <c r="C36" s="50">
        <v>40346756</v>
      </c>
      <c r="D36" s="50">
        <f t="shared" si="0"/>
        <v>-170150373.25</v>
      </c>
      <c r="E36" s="37">
        <f t="shared" si="1"/>
        <v>0.19167366388204554</v>
      </c>
      <c r="F36" s="40"/>
    </row>
    <row r="37" spans="1:6" ht="15.75" x14ac:dyDescent="0.3">
      <c r="A37" s="49" t="s">
        <v>30</v>
      </c>
      <c r="B37" s="50"/>
      <c r="C37" s="50"/>
      <c r="D37" s="50">
        <f t="shared" si="0"/>
        <v>0</v>
      </c>
      <c r="E37" s="37">
        <f t="shared" si="1"/>
        <v>0</v>
      </c>
      <c r="F37" s="5"/>
    </row>
    <row r="38" spans="1:6" ht="16.5" thickBot="1" x14ac:dyDescent="0.35">
      <c r="A38" s="49"/>
      <c r="B38" s="51"/>
      <c r="C38" s="51"/>
      <c r="D38" s="51">
        <f t="shared" si="0"/>
        <v>0</v>
      </c>
      <c r="E38" s="52"/>
      <c r="F38" s="5"/>
    </row>
    <row r="39" spans="1:6" ht="21" customHeight="1" thickBot="1" x14ac:dyDescent="0.35">
      <c r="A39" s="53" t="s">
        <v>31</v>
      </c>
      <c r="B39" s="54">
        <f>+B11+B25</f>
        <v>6765026687.8648663</v>
      </c>
      <c r="C39" s="54">
        <f>+C11+C25</f>
        <v>5118365631</v>
      </c>
      <c r="D39" s="54">
        <f t="shared" si="0"/>
        <v>-1646661056.8648663</v>
      </c>
      <c r="E39" s="55">
        <f t="shared" si="1"/>
        <v>0.75659208265672417</v>
      </c>
      <c r="F39" s="56"/>
    </row>
    <row r="40" spans="1:6" x14ac:dyDescent="0.3">
      <c r="A40"/>
    </row>
    <row r="41" spans="1:6" ht="15.75" outlineLevel="1" x14ac:dyDescent="0.3">
      <c r="A41" s="57" t="s">
        <v>32</v>
      </c>
      <c r="B41" s="58">
        <f>+B14+B18+B22+B28+B33+B35+B36</f>
        <v>3613546697.7299542</v>
      </c>
      <c r="C41" s="58">
        <f>+C14+C18+C22+C28+C33+C35+C36</f>
        <v>3005503329</v>
      </c>
      <c r="D41" s="58"/>
    </row>
    <row r="42" spans="1:6" ht="15.75" outlineLevel="1" x14ac:dyDescent="0.3">
      <c r="A42" s="57" t="s">
        <v>32</v>
      </c>
      <c r="B42" s="58">
        <f>+'[1]Anexo 2 '!J38+'[1]Anexo 2 '!J40+'[1]Anexo 2 '!J196-'[1]Anexo 2 '!J87-239476154-146693555</f>
        <v>2442574521.0095997</v>
      </c>
      <c r="C42" s="58">
        <v>2505630882.0095997</v>
      </c>
      <c r="D42" s="58"/>
    </row>
    <row r="43" spans="1:6" ht="15.75" outlineLevel="1" x14ac:dyDescent="0.3">
      <c r="A43"/>
      <c r="B43" s="59">
        <f>+B41-B42</f>
        <v>1170972176.7203546</v>
      </c>
      <c r="C43" s="59">
        <f>+C41-C42</f>
        <v>499872446.99040031</v>
      </c>
      <c r="D43" s="59"/>
    </row>
    <row r="44" spans="1:6" ht="15.75" outlineLevel="1" x14ac:dyDescent="0.3">
      <c r="A44"/>
      <c r="B44" s="60"/>
      <c r="C44" s="60"/>
      <c r="D44" s="60"/>
    </row>
    <row r="45" spans="1:6" ht="15.75" outlineLevel="1" x14ac:dyDescent="0.3">
      <c r="A45" s="57" t="s">
        <v>33</v>
      </c>
      <c r="B45" s="59">
        <f>+B15+B19+B23+B29+B32+B34</f>
        <v>3151479990.1349115</v>
      </c>
      <c r="C45" s="59">
        <f>+C15+C19+C23+C29+C32+C34</f>
        <v>2112862302</v>
      </c>
      <c r="D45" s="59"/>
    </row>
    <row r="46" spans="1:6" ht="15.75" outlineLevel="1" x14ac:dyDescent="0.3">
      <c r="A46" s="57" t="s">
        <v>33</v>
      </c>
      <c r="B46" s="59">
        <f>+'[1]Anexo 2 '!J87+'[1]Anexo 2 '!J197+239476154+146693555</f>
        <v>1834097080.3125</v>
      </c>
      <c r="C46" s="59">
        <v>1816534527.3125</v>
      </c>
      <c r="D46" s="59"/>
    </row>
    <row r="47" spans="1:6" ht="15.75" outlineLevel="1" x14ac:dyDescent="0.3">
      <c r="A47"/>
      <c r="B47" s="59">
        <f>+B45-B46</f>
        <v>1317382909.8224115</v>
      </c>
      <c r="C47" s="59">
        <f>+C45-C46</f>
        <v>296327774.6875</v>
      </c>
      <c r="D47" s="59"/>
    </row>
    <row r="48" spans="1:6" x14ac:dyDescent="0.3">
      <c r="A48"/>
    </row>
    <row r="49" spans="1:1" x14ac:dyDescent="0.3">
      <c r="A49"/>
    </row>
    <row r="50" spans="1:1" x14ac:dyDescent="0.3">
      <c r="A50"/>
    </row>
    <row r="51" spans="1:1" x14ac:dyDescent="0.3">
      <c r="A51"/>
    </row>
    <row r="52" spans="1:1" x14ac:dyDescent="0.3">
      <c r="A52"/>
    </row>
    <row r="53" spans="1:1" x14ac:dyDescent="0.3">
      <c r="A53"/>
    </row>
    <row r="54" spans="1:1" x14ac:dyDescent="0.3">
      <c r="A54"/>
    </row>
    <row r="55" spans="1:1" x14ac:dyDescent="0.3">
      <c r="A55"/>
    </row>
    <row r="56" spans="1:1" x14ac:dyDescent="0.3">
      <c r="A56"/>
    </row>
    <row r="57" spans="1:1" x14ac:dyDescent="0.3">
      <c r="A57"/>
    </row>
    <row r="58" spans="1:1" x14ac:dyDescent="0.3">
      <c r="A58"/>
    </row>
    <row r="59" spans="1:1" x14ac:dyDescent="0.3">
      <c r="A59"/>
    </row>
    <row r="60" spans="1:1" x14ac:dyDescent="0.3">
      <c r="A60"/>
    </row>
    <row r="61" spans="1:1" x14ac:dyDescent="0.3">
      <c r="A61"/>
    </row>
    <row r="62" spans="1:1" x14ac:dyDescent="0.3">
      <c r="A62"/>
    </row>
    <row r="63" spans="1:1" x14ac:dyDescent="0.3">
      <c r="A63"/>
    </row>
    <row r="64" spans="1:1" x14ac:dyDescent="0.3">
      <c r="A64"/>
    </row>
    <row r="65" spans="1:1" x14ac:dyDescent="0.3">
      <c r="A65"/>
    </row>
    <row r="66" spans="1:1" x14ac:dyDescent="0.3">
      <c r="A66"/>
    </row>
    <row r="67" spans="1:1" x14ac:dyDescent="0.3">
      <c r="A67"/>
    </row>
    <row r="68" spans="1:1" x14ac:dyDescent="0.3">
      <c r="A68"/>
    </row>
    <row r="69" spans="1:1" x14ac:dyDescent="0.3">
      <c r="A69"/>
    </row>
    <row r="70" spans="1:1" x14ac:dyDescent="0.3">
      <c r="A70"/>
    </row>
    <row r="71" spans="1:1" x14ac:dyDescent="0.3">
      <c r="A71"/>
    </row>
    <row r="72" spans="1:1" x14ac:dyDescent="0.3">
      <c r="A72"/>
    </row>
    <row r="73" spans="1:1" x14ac:dyDescent="0.3">
      <c r="A73"/>
    </row>
    <row r="74" spans="1:1" x14ac:dyDescent="0.3">
      <c r="A74"/>
    </row>
    <row r="75" spans="1:1" x14ac:dyDescent="0.3">
      <c r="A75"/>
    </row>
    <row r="76" spans="1:1" x14ac:dyDescent="0.3">
      <c r="A76"/>
    </row>
    <row r="77" spans="1:1" x14ac:dyDescent="0.3">
      <c r="A77"/>
    </row>
    <row r="78" spans="1:1" x14ac:dyDescent="0.3">
      <c r="A78"/>
    </row>
    <row r="79" spans="1:1" x14ac:dyDescent="0.3">
      <c r="A79"/>
    </row>
    <row r="80" spans="1:1" x14ac:dyDescent="0.3">
      <c r="A80"/>
    </row>
    <row r="81" spans="1:1" x14ac:dyDescent="0.3">
      <c r="A81"/>
    </row>
    <row r="82" spans="1:1" x14ac:dyDescent="0.3">
      <c r="A82"/>
    </row>
    <row r="83" spans="1:1" x14ac:dyDescent="0.3">
      <c r="A83"/>
    </row>
    <row r="84" spans="1:1" x14ac:dyDescent="0.3">
      <c r="A84"/>
    </row>
    <row r="85" spans="1:1" x14ac:dyDescent="0.3">
      <c r="A85"/>
    </row>
    <row r="86" spans="1:1" x14ac:dyDescent="0.3">
      <c r="A86"/>
    </row>
    <row r="87" spans="1:1" x14ac:dyDescent="0.3">
      <c r="A87"/>
    </row>
    <row r="88" spans="1:1" x14ac:dyDescent="0.3">
      <c r="A88"/>
    </row>
    <row r="89" spans="1:1" x14ac:dyDescent="0.3">
      <c r="A89"/>
    </row>
    <row r="90" spans="1:1" x14ac:dyDescent="0.3">
      <c r="A90"/>
    </row>
    <row r="91" spans="1:1" x14ac:dyDescent="0.3">
      <c r="A91"/>
    </row>
    <row r="92" spans="1:1" x14ac:dyDescent="0.3">
      <c r="A92"/>
    </row>
    <row r="93" spans="1:1" x14ac:dyDescent="0.3">
      <c r="A93"/>
    </row>
  </sheetData>
  <mergeCells count="8">
    <mergeCell ref="A2:E2"/>
    <mergeCell ref="A3:E3"/>
    <mergeCell ref="A4:E4"/>
    <mergeCell ref="A5:E5"/>
    <mergeCell ref="A6:E6"/>
    <mergeCell ref="A8:A10"/>
    <mergeCell ref="D8:D10"/>
    <mergeCell ref="E8:E10"/>
  </mergeCells>
  <printOptions horizontalCentered="1"/>
  <pageMargins left="0.39370078740157483" right="0.39370078740157483" top="0.59055118110236227" bottom="0.59055118110236227" header="0.51181102362204722" footer="0.51181102362204722"/>
  <pageSetup scale="78" orientation="portrait" verticalDpi="144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Minagricultura</vt:lpstr>
      <vt:lpstr>'Anexo 1 Minagricultura'!Área_de_impresión</vt:lpstr>
      <vt:lpstr>'Anexo 1 Minagricultura'!Títulos_a_imprimir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2019-10-16T19:23:33Z</dcterms:created>
  <dcterms:modified xsi:type="dcterms:W3CDTF">2019-10-16T19:24:06Z</dcterms:modified>
</cp:coreProperties>
</file>