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8\Ingreso\"/>
    </mc:Choice>
  </mc:AlternateContent>
  <bookViews>
    <workbookView xWindow="0" yWindow="0" windowWidth="24000" windowHeight="9435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hidden="1">#REF!</definedName>
    <definedName name="ANEXO" hidden="1">'[2]Inversión total en programas'!$A$50:$IV$50,'[2]Inversión total en programas'!$A$60:$IV$63</definedName>
    <definedName name="_xlnm.Print_Area" localSheetId="0">'Anexo 1'!$A$1:$D$38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>'Anexo 1'!#REF!</definedName>
    <definedName name="CONTRATOS">#REF!</definedName>
    <definedName name="CUOTAPPC2005">'Anexo 1'!#REF!</definedName>
    <definedName name="CUOTAPPC2013">'Anexo 1'!#REF!</definedName>
    <definedName name="CUOTAPPC203">'Anexo 1'!#REF!</definedName>
    <definedName name="DIAG_PPC">#REF!</definedName>
    <definedName name="DIRECCION">[6]consecutivo!$M$9:$M$13</definedName>
    <definedName name="DISTRIBUIDOR">#REF!</definedName>
    <definedName name="Dólar">#REF!</definedName>
    <definedName name="eeeee">'[1]Ejecución ingresos 2017'!#REF!</definedName>
    <definedName name="EPPC">'Anexo 1'!#REF!</definedName>
    <definedName name="Euro">#REF!</definedName>
    <definedName name="FDGFDG">#REF!</definedName>
    <definedName name="FECHA_DE_RECIBIDO">[7]BASE!$E$3:$E$177</definedName>
    <definedName name="FOMENTO">'Anexo 1'!#REF!</definedName>
    <definedName name="FOMENTOS">'[10]Anexo 1 Minagricultura'!$C$51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Pasajes">#REF!</definedName>
    <definedName name="ppc">'[12]Inversión total en programas'!$B$86</definedName>
    <definedName name="RESERV_FUTU">#REF!</definedName>
    <definedName name="saldo">'[1]Ejecución ingresos 2017'!#REF!</definedName>
    <definedName name="saldos">'[1]Ejecución ingresos 2017'!#REF!</definedName>
    <definedName name="SUPERA2004">'Anexo 1'!#REF!</definedName>
    <definedName name="SUPERA2005">'Anexo 1'!#REF!</definedName>
    <definedName name="SUPERA2010">'[12]Anexo 1 Minagricultura'!$C$21</definedName>
    <definedName name="SUPERA2012">'Anexo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1'!$1:$5</definedName>
    <definedName name="_xlnm.Print_Titles">#REF!</definedName>
    <definedName name="VTAS2005">'[13]Anexo 1 Minagricultura'!#REF!</definedName>
    <definedName name="xx">[14]Ingresos!$C$19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1'!$A$1:$B$38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'[16]Ingresos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5" i="1"/>
  <c r="D34" i="1"/>
  <c r="D33" i="1"/>
  <c r="D32" i="1"/>
  <c r="D31" i="1"/>
  <c r="C31" i="1"/>
  <c r="B31" i="1"/>
  <c r="D29" i="1"/>
  <c r="D28" i="1"/>
  <c r="D27" i="1"/>
  <c r="C27" i="1"/>
  <c r="B27" i="1"/>
  <c r="B25" i="1" s="1"/>
  <c r="C25" i="1"/>
  <c r="D23" i="1"/>
  <c r="D22" i="1"/>
  <c r="C21" i="1"/>
  <c r="D21" i="1" s="1"/>
  <c r="B21" i="1"/>
  <c r="D19" i="1"/>
  <c r="D18" i="1"/>
  <c r="C17" i="1"/>
  <c r="D17" i="1" s="1"/>
  <c r="B17" i="1"/>
  <c r="D15" i="1"/>
  <c r="D14" i="1"/>
  <c r="C13" i="1"/>
  <c r="C11" i="1" s="1"/>
  <c r="B13" i="1"/>
  <c r="B11" i="1"/>
  <c r="B38" i="1" l="1"/>
  <c r="D25" i="1"/>
  <c r="C38" i="1"/>
  <c r="D11" i="1"/>
  <c r="D13" i="1"/>
  <c r="D38" i="1" l="1"/>
  <c r="E11" i="1"/>
  <c r="E38" i="1" l="1"/>
  <c r="E32" i="1"/>
  <c r="E36" i="1"/>
  <c r="E28" i="1"/>
  <c r="E14" i="1"/>
  <c r="E27" i="1"/>
  <c r="E21" i="1"/>
  <c r="E22" i="1"/>
  <c r="E34" i="1"/>
  <c r="E29" i="1"/>
  <c r="E15" i="1"/>
  <c r="E31" i="1"/>
  <c r="E33" i="1"/>
  <c r="E17" i="1"/>
  <c r="E35" i="1"/>
  <c r="E18" i="1"/>
  <c r="E19" i="1"/>
  <c r="E23" i="1"/>
  <c r="E13" i="1"/>
  <c r="E25" i="1"/>
</calcChain>
</file>

<file path=xl/comments1.xml><?xml version="1.0" encoding="utf-8"?>
<comments xmlns="http://schemas.openxmlformats.org/spreadsheetml/2006/main">
  <authors>
    <author>Oscar Rubio</author>
  </authors>
  <commentList>
    <comment ref="B13" authorId="0" shapeId="0">
      <text>
        <r>
          <rPr>
            <sz val="9"/>
            <color indexed="81"/>
            <rFont val="Tahoma"/>
            <family val="2"/>
          </rPr>
          <t xml:space="preserve">Beneficio estimado 4.302.000 cabezas, por $8.333 cuota fomento, </t>
        </r>
      </text>
    </comment>
    <comment ref="B17" authorId="0" shapeId="0">
      <text>
        <r>
          <rPr>
            <sz val="8"/>
            <color indexed="81"/>
            <rFont val="Tahoma"/>
            <family val="2"/>
          </rPr>
          <t>Teniendo en cuenta el comportamiento de pago los ultimos meses se estima: 1). Cartera correspondiente a: Afamaz,Frigonordeste,Jericó,Agropecuaria Santa Cruz,Paso Real,Porcicola Colombiana y Fondo Ganadero del Tolima  $206.451.084</t>
        </r>
        <r>
          <rPr>
            <b/>
            <sz val="8"/>
            <color indexed="81"/>
            <rFont val="Tahoma"/>
            <family val="2"/>
          </rPr>
          <t xml:space="preserve">
 </t>
        </r>
      </text>
    </comment>
    <comment ref="B28" authorId="0" shapeId="0">
      <text>
        <r>
          <rPr>
            <sz val="9"/>
            <color indexed="81"/>
            <rFont val="Tahoma"/>
            <family val="2"/>
          </rPr>
          <t>Rendimientos CDT tasa(7.34%), fiducia(6.58%) y ctas de ahorro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>Intereses fiducia fondo de emergencia (6.58%) y ctas de ahorro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>Se efectua proyeccion teniendo en cuenta el comportamiento de los primeros 8 meses del año 2017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  <comment ref="B35" authorId="0" shapeId="0">
      <text>
        <r>
          <rPr>
            <sz val="9"/>
            <color indexed="81"/>
            <rFont val="Tahoma"/>
            <family val="2"/>
          </rPr>
          <t>Se efectua proyeccion teniendo en cuenta el comportamiento de los primeros 8 meses del año 2017</t>
        </r>
      </text>
    </comment>
    <comment ref="B36" authorId="0" shapeId="0">
      <text>
        <r>
          <rPr>
            <sz val="9"/>
            <color indexed="81"/>
            <rFont val="Tahoma"/>
            <family val="2"/>
          </rPr>
          <t>Se tiene proyectado ingreso por diagnostico, y convenios con Alcaldias y Gobernaciónes</t>
        </r>
      </text>
    </comment>
  </commentList>
</comments>
</file>

<file path=xl/sharedStrings.xml><?xml version="1.0" encoding="utf-8"?>
<sst xmlns="http://schemas.openxmlformats.org/spreadsheetml/2006/main" count="34" uniqueCount="28">
  <si>
    <t>MINISTERIO DE AGRICULTURA Y DESARROLLO RURAL</t>
  </si>
  <si>
    <t>DIRECCIÓN DE PLANEACIÓN Y SEGUIMIENTO PRESUPUESTAL</t>
  </si>
  <si>
    <t>PRESUPUESTO DE INGRESOS VIGENCIA  2.018</t>
  </si>
  <si>
    <t>ANEXO 1</t>
  </si>
  <si>
    <t>CUENTAS</t>
  </si>
  <si>
    <t>PRESUPUESTO</t>
  </si>
  <si>
    <t>ACUERDO 5/18</t>
  </si>
  <si>
    <t>% PARTICIPACIÓN</t>
  </si>
  <si>
    <t>INICIAL</t>
  </si>
  <si>
    <t>MODIFICADO</t>
  </si>
  <si>
    <t>AÑO 2018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</si>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</sst>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(* #,##0_);_(* \(#,##0\);_(* &quot;-&quot;??_);_(@_)"/>
    <numFmt numFmtId="166" formatCode="_ * #,##0.00_ ;_ * \-#,##0.00_ ;_ * &quot;-&quot;??_ ;_ @_ "/>
    <numFmt numFmtId="167" formatCode="_ * #,##0_ ;_ * \-#,##0_ ;_ * &quot;-&quot;??_ ;_ @_ "/>
  </numFmts>
  <fonts count="11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sz val="10"/>
      <color indexed="10"/>
      <name val="Comic Sans MS"/>
      <family val="4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double">
        <color indexed="64"/>
      </right>
      <top/>
      <bottom style="thin">
        <color indexed="55"/>
      </bottom>
      <diagonal/>
    </border>
    <border>
      <left style="medium">
        <color indexed="64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double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/>
      <right style="double">
        <color indexed="64"/>
      </right>
      <top style="thin">
        <color indexed="55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center"/>
    </xf>
    <xf numFmtId="164" fontId="3" fillId="0" borderId="0" xfId="1" applyFont="1"/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left" wrapText="1"/>
    </xf>
    <xf numFmtId="165" fontId="4" fillId="2" borderId="11" xfId="3" applyNumberFormat="1" applyFont="1" applyFill="1" applyBorder="1" applyAlignment="1">
      <alignment horizontal="center" wrapText="1"/>
    </xf>
    <xf numFmtId="10" fontId="4" fillId="2" borderId="12" xfId="3" applyNumberFormat="1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167" fontId="2" fillId="2" borderId="14" xfId="4" applyNumberFormat="1" applyFont="1" applyFill="1" applyBorder="1" applyAlignment="1">
      <alignment wrapText="1"/>
    </xf>
    <xf numFmtId="167" fontId="2" fillId="2" borderId="15" xfId="4" applyNumberFormat="1" applyFont="1" applyFill="1" applyBorder="1" applyAlignment="1">
      <alignment wrapText="1"/>
    </xf>
    <xf numFmtId="10" fontId="2" fillId="2" borderId="16" xfId="4" applyNumberFormat="1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165" fontId="4" fillId="2" borderId="18" xfId="3" applyNumberFormat="1" applyFont="1" applyFill="1" applyBorder="1" applyAlignment="1">
      <alignment wrapText="1"/>
    </xf>
    <xf numFmtId="165" fontId="4" fillId="2" borderId="19" xfId="3" applyNumberFormat="1" applyFont="1" applyFill="1" applyBorder="1" applyAlignment="1">
      <alignment wrapText="1"/>
    </xf>
    <xf numFmtId="167" fontId="3" fillId="0" borderId="0" xfId="0" applyNumberFormat="1" applyFont="1"/>
    <xf numFmtId="165" fontId="3" fillId="0" borderId="0" xfId="0" applyNumberFormat="1" applyFont="1"/>
    <xf numFmtId="167" fontId="5" fillId="0" borderId="0" xfId="0" applyNumberFormat="1" applyFont="1"/>
    <xf numFmtId="0" fontId="4" fillId="2" borderId="13" xfId="0" applyFont="1" applyFill="1" applyBorder="1" applyAlignment="1">
      <alignment wrapText="1"/>
    </xf>
    <xf numFmtId="167" fontId="4" fillId="2" borderId="14" xfId="4" applyNumberFormat="1" applyFont="1" applyFill="1" applyBorder="1" applyAlignment="1">
      <alignment wrapText="1"/>
    </xf>
    <xf numFmtId="167" fontId="4" fillId="2" borderId="15" xfId="4" applyNumberFormat="1" applyFont="1" applyFill="1" applyBorder="1" applyAlignment="1">
      <alignment wrapText="1"/>
    </xf>
    <xf numFmtId="10" fontId="4" fillId="2" borderId="16" xfId="4" applyNumberFormat="1" applyFont="1" applyFill="1" applyBorder="1" applyAlignment="1">
      <alignment wrapText="1"/>
    </xf>
    <xf numFmtId="3" fontId="5" fillId="0" borderId="0" xfId="0" applyNumberFormat="1" applyFont="1"/>
    <xf numFmtId="167" fontId="4" fillId="2" borderId="18" xfId="4" applyNumberFormat="1" applyFont="1" applyFill="1" applyBorder="1" applyAlignment="1">
      <alignment wrapText="1"/>
    </xf>
    <xf numFmtId="10" fontId="4" fillId="2" borderId="20" xfId="4" applyNumberFormat="1" applyFont="1" applyFill="1" applyBorder="1" applyAlignment="1">
      <alignment wrapText="1"/>
    </xf>
    <xf numFmtId="3" fontId="3" fillId="0" borderId="0" xfId="0" applyNumberFormat="1" applyFont="1"/>
    <xf numFmtId="167" fontId="2" fillId="2" borderId="14" xfId="2" applyNumberFormat="1" applyFont="1" applyFill="1" applyBorder="1" applyAlignment="1">
      <alignment wrapText="1"/>
    </xf>
    <xf numFmtId="167" fontId="2" fillId="2" borderId="15" xfId="2" applyNumberFormat="1" applyFont="1" applyFill="1" applyBorder="1" applyAlignment="1">
      <alignment wrapText="1"/>
    </xf>
    <xf numFmtId="10" fontId="2" fillId="2" borderId="16" xfId="2" applyNumberFormat="1" applyFont="1" applyFill="1" applyBorder="1" applyAlignment="1">
      <alignment wrapText="1"/>
    </xf>
    <xf numFmtId="165" fontId="5" fillId="0" borderId="0" xfId="0" applyNumberFormat="1" applyFont="1"/>
    <xf numFmtId="0" fontId="5" fillId="0" borderId="0" xfId="0" applyFont="1"/>
    <xf numFmtId="0" fontId="2" fillId="2" borderId="17" xfId="0" applyFont="1" applyFill="1" applyBorder="1" applyAlignment="1">
      <alignment wrapText="1"/>
    </xf>
    <xf numFmtId="167" fontId="2" fillId="2" borderId="18" xfId="2" applyNumberFormat="1" applyFont="1" applyFill="1" applyBorder="1" applyAlignment="1">
      <alignment wrapText="1"/>
    </xf>
    <xf numFmtId="167" fontId="2" fillId="2" borderId="19" xfId="2" applyNumberFormat="1" applyFont="1" applyFill="1" applyBorder="1" applyAlignment="1">
      <alignment wrapText="1"/>
    </xf>
    <xf numFmtId="10" fontId="2" fillId="2" borderId="12" xfId="2" applyNumberFormat="1" applyFont="1" applyFill="1" applyBorder="1" applyAlignment="1">
      <alignment wrapText="1"/>
    </xf>
    <xf numFmtId="10" fontId="4" fillId="2" borderId="21" xfId="4" applyNumberFormat="1" applyFont="1" applyFill="1" applyBorder="1" applyAlignment="1">
      <alignment wrapText="1"/>
    </xf>
    <xf numFmtId="10" fontId="2" fillId="2" borderId="21" xfId="4" applyNumberFormat="1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167" fontId="2" fillId="2" borderId="23" xfId="4" applyNumberFormat="1" applyFont="1" applyFill="1" applyBorder="1" applyAlignment="1">
      <alignment wrapText="1"/>
    </xf>
    <xf numFmtId="10" fontId="2" fillId="2" borderId="24" xfId="4" applyNumberFormat="1" applyFont="1" applyFill="1" applyBorder="1" applyAlignment="1">
      <alignment wrapText="1"/>
    </xf>
    <xf numFmtId="167" fontId="2" fillId="2" borderId="25" xfId="4" applyNumberFormat="1" applyFont="1" applyFill="1" applyBorder="1" applyAlignment="1">
      <alignment wrapText="1"/>
    </xf>
    <xf numFmtId="10" fontId="2" fillId="2" borderId="26" xfId="4" applyNumberFormat="1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167" fontId="4" fillId="2" borderId="28" xfId="0" applyNumberFormat="1" applyFont="1" applyFill="1" applyBorder="1" applyAlignment="1">
      <alignment wrapText="1"/>
    </xf>
    <xf numFmtId="10" fontId="4" fillId="2" borderId="29" xfId="0" applyNumberFormat="1" applyFont="1" applyFill="1" applyBorder="1" applyAlignment="1">
      <alignment wrapText="1"/>
    </xf>
    <xf numFmtId="0" fontId="6" fillId="0" borderId="0" xfId="0" applyFont="1"/>
  </cellXfs>
  <cellStyles count="5">
    <cellStyle name="Millares_Formato Presupuesto Minagricultura" xfId="4"/>
    <cellStyle name="Millares_INGRESOS 2005" xf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8/ANEXO%20ACUERDO%2005-1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Presupuesto%202017/Presupuesto%202017%203ra%20version/Anexos/Presupuesto%20PPC%20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0\CIERRES%202010\ACUERDOS%202010\ANEXO%20ACUERDO%206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AJUSTE%20SALARIOSdef\Ajuste%20salarios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Rendimientos "/>
      <sheetName val="VENTAS PPC"/>
      <sheetName val="Ejecución ingresos 2017"/>
      <sheetName val="Ejecución gastos 2017"/>
      <sheetName val="Superavit 2017"/>
      <sheetName val="Anexo 2 "/>
      <sheetName val="superavit"/>
      <sheetName val="Anexo 3"/>
      <sheetName val="Anexo 4"/>
      <sheetName val="Funcionamiento"/>
      <sheetName val="Nómina y honorarios 2018"/>
      <sheetName val="Comparativo nómina 2017-2018"/>
      <sheetName val="Comparativo gastos persona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Nómina anu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tabSelected="1" zoomScaleNormal="100" zoomScaleSheetLayoutView="80" workbookViewId="0">
      <pane xSplit="1" ySplit="10" topLeftCell="B20" activePane="bottomRight" state="frozen"/>
      <selection activeCell="X27" sqref="X27"/>
      <selection pane="topRight" activeCell="X27" sqref="X27"/>
      <selection pane="bottomLeft" activeCell="X27" sqref="X27"/>
      <selection pane="bottomRight" activeCell="A8" sqref="A8:A10"/>
    </sheetView>
  </sheetViews>
  <sheetFormatPr baseColWidth="10" defaultRowHeight="15" x14ac:dyDescent="0.3"/>
  <cols>
    <col min="1" max="1" width="35.5703125" style="3" customWidth="1"/>
    <col min="2" max="2" width="20.5703125" style="3" customWidth="1"/>
    <col min="3" max="3" width="16.140625" style="3" customWidth="1"/>
    <col min="4" max="4" width="19.28515625" style="3" customWidth="1"/>
    <col min="5" max="5" width="13.28515625" style="3" customWidth="1"/>
    <col min="6" max="6" width="18" style="3" bestFit="1" customWidth="1"/>
    <col min="7" max="7" width="12.5703125" style="3" bestFit="1" customWidth="1"/>
    <col min="8" max="8" width="16.140625" style="3" bestFit="1" customWidth="1"/>
    <col min="9" max="9" width="12" style="3" bestFit="1" customWidth="1"/>
    <col min="10" max="10" width="11.85546875" style="3" bestFit="1" customWidth="1"/>
    <col min="11" max="11" width="12" style="3" bestFit="1" customWidth="1"/>
    <col min="12" max="16384" width="11.42578125" style="3"/>
  </cols>
  <sheetData>
    <row r="1" spans="1:9" ht="15.75" x14ac:dyDescent="0.3">
      <c r="A1" s="1"/>
      <c r="B1" s="1"/>
      <c r="C1" s="1"/>
      <c r="D1" s="1"/>
      <c r="E1" s="2"/>
    </row>
    <row r="2" spans="1:9" ht="15.75" x14ac:dyDescent="0.3">
      <c r="A2" s="4" t="s">
        <v>0</v>
      </c>
      <c r="B2" s="4"/>
      <c r="C2" s="4"/>
      <c r="D2" s="4"/>
      <c r="E2" s="4"/>
    </row>
    <row r="3" spans="1:9" ht="15.75" x14ac:dyDescent="0.3">
      <c r="A3" s="4" t="s">
        <v>1</v>
      </c>
      <c r="B3" s="4"/>
      <c r="C3" s="4"/>
      <c r="D3" s="4"/>
      <c r="E3" s="4"/>
    </row>
    <row r="4" spans="1:9" ht="15.75" x14ac:dyDescent="0.3">
      <c r="A4" s="4" t="s">
        <v>2</v>
      </c>
      <c r="B4" s="4"/>
      <c r="C4" s="4"/>
      <c r="D4" s="4"/>
      <c r="E4" s="4"/>
      <c r="F4" s="5"/>
    </row>
    <row r="5" spans="1:9" ht="15.75" x14ac:dyDescent="0.3">
      <c r="A5" s="6"/>
      <c r="B5" s="7"/>
      <c r="C5" s="7"/>
      <c r="D5" s="7"/>
      <c r="E5" s="2"/>
    </row>
    <row r="6" spans="1:9" ht="15.75" x14ac:dyDescent="0.3">
      <c r="A6" s="8" t="s">
        <v>3</v>
      </c>
      <c r="B6" s="8"/>
      <c r="C6" s="8"/>
      <c r="D6" s="8"/>
      <c r="E6" s="8"/>
    </row>
    <row r="7" spans="1:9" ht="16.5" thickBot="1" x14ac:dyDescent="0.35">
      <c r="A7" s="9"/>
      <c r="B7" s="9"/>
      <c r="C7" s="9"/>
      <c r="D7" s="9"/>
      <c r="E7" s="2"/>
    </row>
    <row r="8" spans="1:9" ht="16.5" thickTop="1" x14ac:dyDescent="0.3">
      <c r="A8" s="10" t="s">
        <v>4</v>
      </c>
      <c r="B8" s="11" t="s">
        <v>5</v>
      </c>
      <c r="C8" s="12" t="s">
        <v>6</v>
      </c>
      <c r="D8" s="11" t="s">
        <v>5</v>
      </c>
      <c r="E8" s="13" t="s">
        <v>7</v>
      </c>
    </row>
    <row r="9" spans="1:9" ht="15.75" x14ac:dyDescent="0.3">
      <c r="A9" s="14"/>
      <c r="B9" s="15" t="s">
        <v>8</v>
      </c>
      <c r="C9" s="16"/>
      <c r="D9" s="15" t="s">
        <v>9</v>
      </c>
      <c r="E9" s="17"/>
    </row>
    <row r="10" spans="1:9" ht="16.5" thickBot="1" x14ac:dyDescent="0.35">
      <c r="A10" s="18"/>
      <c r="B10" s="19" t="s">
        <v>10</v>
      </c>
      <c r="C10" s="20"/>
      <c r="D10" s="19" t="s">
        <v>10</v>
      </c>
      <c r="E10" s="21"/>
    </row>
    <row r="11" spans="1:9" ht="15.75" customHeight="1" x14ac:dyDescent="0.3">
      <c r="A11" s="22" t="s">
        <v>11</v>
      </c>
      <c r="B11" s="23">
        <f>+B13+B17+B21</f>
        <v>39230339427.461357</v>
      </c>
      <c r="C11" s="23">
        <f>+C13+C17+C21</f>
        <v>1420938752</v>
      </c>
      <c r="D11" s="23">
        <f>+B11+C11</f>
        <v>40651278179.461357</v>
      </c>
      <c r="E11" s="24">
        <f>+D11/$D$38</f>
        <v>0.96319122822520808</v>
      </c>
    </row>
    <row r="12" spans="1:9" ht="13.5" customHeight="1" x14ac:dyDescent="0.3">
      <c r="A12" s="25"/>
      <c r="B12" s="26"/>
      <c r="C12" s="27"/>
      <c r="D12" s="27"/>
      <c r="E12" s="28"/>
    </row>
    <row r="13" spans="1:9" ht="30.75" x14ac:dyDescent="0.3">
      <c r="A13" s="29" t="s">
        <v>12</v>
      </c>
      <c r="B13" s="30">
        <f>+B14+B15</f>
        <v>35849079226.81881</v>
      </c>
      <c r="C13" s="31">
        <f>SUM(C14:C15)</f>
        <v>0</v>
      </c>
      <c r="D13" s="31">
        <f>+B13+C13</f>
        <v>35849079226.81881</v>
      </c>
      <c r="E13" s="24">
        <f>+D13/$D$38</f>
        <v>0.84940794478310133</v>
      </c>
      <c r="G13" s="32"/>
    </row>
    <row r="14" spans="1:9" ht="15.75" x14ac:dyDescent="0.3">
      <c r="A14" s="25" t="s">
        <v>13</v>
      </c>
      <c r="B14" s="26">
        <v>22405674516.761757</v>
      </c>
      <c r="C14" s="27"/>
      <c r="D14" s="27">
        <f>+B14+C14</f>
        <v>22405674516.761757</v>
      </c>
      <c r="E14" s="28">
        <f>+D14/$D$38</f>
        <v>0.53087996548943828</v>
      </c>
      <c r="F14" s="33"/>
      <c r="I14" s="32"/>
    </row>
    <row r="15" spans="1:9" ht="30" x14ac:dyDescent="0.3">
      <c r="A15" s="25" t="s">
        <v>14</v>
      </c>
      <c r="B15" s="26">
        <v>13443404710.057053</v>
      </c>
      <c r="C15" s="27"/>
      <c r="D15" s="27">
        <f>+B15+C15</f>
        <v>13443404710.057053</v>
      </c>
      <c r="E15" s="28">
        <f>+D15/$D$38</f>
        <v>0.31852797929366294</v>
      </c>
      <c r="F15" s="33"/>
      <c r="I15" s="32"/>
    </row>
    <row r="16" spans="1:9" ht="15.75" x14ac:dyDescent="0.3">
      <c r="A16" s="25"/>
      <c r="B16" s="26"/>
      <c r="C16" s="27"/>
      <c r="D16" s="27"/>
      <c r="E16" s="28"/>
      <c r="F16" s="34"/>
      <c r="I16" s="32"/>
    </row>
    <row r="17" spans="1:7" ht="30.75" x14ac:dyDescent="0.3">
      <c r="A17" s="35" t="s">
        <v>15</v>
      </c>
      <c r="B17" s="36">
        <f>+B18+B19</f>
        <v>206451084</v>
      </c>
      <c r="C17" s="37">
        <f>SUM(C18:C19)</f>
        <v>0</v>
      </c>
      <c r="D17" s="37">
        <f>+B17+C17</f>
        <v>206451084</v>
      </c>
      <c r="E17" s="38">
        <f>+D17/$D$38</f>
        <v>4.8916511871662004E-3</v>
      </c>
      <c r="F17" s="32"/>
    </row>
    <row r="18" spans="1:7" ht="15.75" x14ac:dyDescent="0.3">
      <c r="A18" s="25" t="s">
        <v>13</v>
      </c>
      <c r="B18" s="26">
        <v>129031928</v>
      </c>
      <c r="C18" s="27"/>
      <c r="D18" s="27">
        <f>+B18+C18</f>
        <v>129031928</v>
      </c>
      <c r="E18" s="28">
        <f>+D18/$D$38</f>
        <v>3.0572820038258734E-3</v>
      </c>
      <c r="F18" s="32"/>
    </row>
    <row r="19" spans="1:7" ht="30" x14ac:dyDescent="0.3">
      <c r="A19" s="25" t="s">
        <v>14</v>
      </c>
      <c r="B19" s="26">
        <v>77419156</v>
      </c>
      <c r="C19" s="27"/>
      <c r="D19" s="27">
        <f>+B19+C19</f>
        <v>77419156</v>
      </c>
      <c r="E19" s="28">
        <f>+D19/$D$38</f>
        <v>1.8343691833403271E-3</v>
      </c>
      <c r="F19" s="32"/>
    </row>
    <row r="20" spans="1:7" ht="15.75" x14ac:dyDescent="0.3">
      <c r="A20" s="25"/>
      <c r="B20" s="26"/>
      <c r="C20" s="27"/>
      <c r="D20" s="27"/>
      <c r="E20" s="28"/>
      <c r="F20" s="39"/>
      <c r="G20" s="32"/>
    </row>
    <row r="21" spans="1:7" ht="30.75" x14ac:dyDescent="0.3">
      <c r="A21" s="29" t="s">
        <v>16</v>
      </c>
      <c r="B21" s="40">
        <f>+B22+B23</f>
        <v>3174809116.6425476</v>
      </c>
      <c r="C21" s="40">
        <f>SUM(C22:C23)</f>
        <v>1420938752</v>
      </c>
      <c r="D21" s="40">
        <f>+B21+C21</f>
        <v>4595747868.6425476</v>
      </c>
      <c r="E21" s="41">
        <f>+D21/$D$38</f>
        <v>0.10889163225494061</v>
      </c>
      <c r="F21" s="42"/>
    </row>
    <row r="22" spans="1:7" ht="15.75" x14ac:dyDescent="0.3">
      <c r="A22" s="25" t="s">
        <v>13</v>
      </c>
      <c r="B22" s="43">
        <v>1713450492.6052399</v>
      </c>
      <c r="C22" s="44">
        <v>552756197</v>
      </c>
      <c r="D22" s="44">
        <f>+B22+C22</f>
        <v>2266206689.6052399</v>
      </c>
      <c r="E22" s="45">
        <f>+D22/$D$38</f>
        <v>5.3695492553439229E-2</v>
      </c>
      <c r="F22" s="46"/>
    </row>
    <row r="23" spans="1:7" ht="30" x14ac:dyDescent="0.3">
      <c r="A23" s="25" t="s">
        <v>14</v>
      </c>
      <c r="B23" s="43">
        <v>1461358624.0373077</v>
      </c>
      <c r="C23" s="44">
        <v>868182555</v>
      </c>
      <c r="D23" s="44">
        <f>+B23+C23</f>
        <v>2329541179.0373077</v>
      </c>
      <c r="E23" s="45">
        <f>+D23/$D$38</f>
        <v>5.5196139701501383E-2</v>
      </c>
      <c r="F23" s="47"/>
    </row>
    <row r="24" spans="1:7" ht="15.75" x14ac:dyDescent="0.3">
      <c r="A24" s="48"/>
      <c r="B24" s="49"/>
      <c r="C24" s="50"/>
      <c r="D24" s="50"/>
      <c r="E24" s="51"/>
      <c r="F24" s="47"/>
    </row>
    <row r="25" spans="1:7" ht="30.75" x14ac:dyDescent="0.3">
      <c r="A25" s="35" t="s">
        <v>17</v>
      </c>
      <c r="B25" s="36">
        <f>+B27+B31</f>
        <v>1553506278.9333334</v>
      </c>
      <c r="C25" s="36">
        <f>+C27+C31</f>
        <v>0</v>
      </c>
      <c r="D25" s="36">
        <f>+B25+C25</f>
        <v>1553506278.9333334</v>
      </c>
      <c r="E25" s="52">
        <f>+D25/$D$38</f>
        <v>3.6808771774791881E-2</v>
      </c>
      <c r="F25" s="42"/>
    </row>
    <row r="26" spans="1:7" ht="15.75" x14ac:dyDescent="0.3">
      <c r="A26" s="25"/>
      <c r="B26" s="26"/>
      <c r="C26" s="27"/>
      <c r="D26" s="27"/>
      <c r="E26" s="28"/>
      <c r="F26" s="32"/>
    </row>
    <row r="27" spans="1:7" ht="15.75" x14ac:dyDescent="0.3">
      <c r="A27" s="35" t="s">
        <v>18</v>
      </c>
      <c r="B27" s="36">
        <f>+B28+B29</f>
        <v>416880234</v>
      </c>
      <c r="C27" s="36">
        <f>SUM(C28:C29)</f>
        <v>0</v>
      </c>
      <c r="D27" s="36">
        <f>+B27+C27</f>
        <v>416880234</v>
      </c>
      <c r="E27" s="52">
        <f t="shared" ref="E27:E38" si="0">+D27/$D$38</f>
        <v>9.8775586547766615E-3</v>
      </c>
    </row>
    <row r="28" spans="1:7" ht="15.75" x14ac:dyDescent="0.3">
      <c r="A28" s="25" t="s">
        <v>19</v>
      </c>
      <c r="B28" s="26">
        <v>172650222</v>
      </c>
      <c r="C28" s="26"/>
      <c r="D28" s="26">
        <f>+B28+C28</f>
        <v>172650222</v>
      </c>
      <c r="E28" s="53">
        <f t="shared" si="0"/>
        <v>4.0907736934469576E-3</v>
      </c>
      <c r="F28" s="32"/>
    </row>
    <row r="29" spans="1:7" ht="15.75" x14ac:dyDescent="0.3">
      <c r="A29" s="25" t="s">
        <v>20</v>
      </c>
      <c r="B29" s="26">
        <v>244230012</v>
      </c>
      <c r="C29" s="26"/>
      <c r="D29" s="26">
        <f>+B29+C29</f>
        <v>244230012</v>
      </c>
      <c r="E29" s="53">
        <f t="shared" si="0"/>
        <v>5.7867849613297039E-3</v>
      </c>
      <c r="F29" s="32"/>
    </row>
    <row r="30" spans="1:7" ht="15.75" x14ac:dyDescent="0.3">
      <c r="A30" s="25"/>
      <c r="B30" s="26"/>
      <c r="C30" s="27"/>
      <c r="D30" s="27"/>
      <c r="E30" s="28"/>
    </row>
    <row r="31" spans="1:7" ht="15.75" x14ac:dyDescent="0.3">
      <c r="A31" s="35" t="s">
        <v>21</v>
      </c>
      <c r="B31" s="36">
        <f>SUM(B32:B36)</f>
        <v>1136626044.9333334</v>
      </c>
      <c r="C31" s="36">
        <f>SUM(C32:C36)</f>
        <v>0</v>
      </c>
      <c r="D31" s="36">
        <f t="shared" ref="D31:D36" si="1">+B31+C31</f>
        <v>1136626044.9333334</v>
      </c>
      <c r="E31" s="52">
        <f t="shared" si="0"/>
        <v>2.6931213120015216E-2</v>
      </c>
    </row>
    <row r="32" spans="1:7" ht="15.75" x14ac:dyDescent="0.3">
      <c r="A32" s="25" t="s">
        <v>22</v>
      </c>
      <c r="B32" s="26">
        <v>730908076.80000007</v>
      </c>
      <c r="C32" s="26"/>
      <c r="D32" s="26">
        <f t="shared" si="1"/>
        <v>730908076.80000007</v>
      </c>
      <c r="E32" s="53">
        <f t="shared" si="0"/>
        <v>1.731813314958465E-2</v>
      </c>
    </row>
    <row r="33" spans="1:5" ht="15.75" x14ac:dyDescent="0.3">
      <c r="A33" s="54" t="s">
        <v>23</v>
      </c>
      <c r="B33" s="55">
        <v>7926690.333333333</v>
      </c>
      <c r="C33" s="55"/>
      <c r="D33" s="55">
        <f t="shared" si="1"/>
        <v>7926690.333333333</v>
      </c>
      <c r="E33" s="56">
        <f t="shared" si="0"/>
        <v>1.8781497015219763E-4</v>
      </c>
    </row>
    <row r="34" spans="1:5" ht="15.75" x14ac:dyDescent="0.3">
      <c r="A34" s="54" t="s">
        <v>24</v>
      </c>
      <c r="B34" s="55">
        <v>10736994.799999999</v>
      </c>
      <c r="C34" s="55"/>
      <c r="D34" s="55">
        <f t="shared" si="1"/>
        <v>10736994.799999999</v>
      </c>
      <c r="E34" s="56">
        <f t="shared" si="0"/>
        <v>2.5440231333451034E-4</v>
      </c>
    </row>
    <row r="35" spans="1:5" ht="15.75" x14ac:dyDescent="0.3">
      <c r="A35" s="54" t="s">
        <v>25</v>
      </c>
      <c r="B35" s="55">
        <v>18311883</v>
      </c>
      <c r="C35" s="55"/>
      <c r="D35" s="55">
        <f t="shared" si="1"/>
        <v>18311883</v>
      </c>
      <c r="E35" s="56">
        <f t="shared" si="0"/>
        <v>4.3388168509785383E-4</v>
      </c>
    </row>
    <row r="36" spans="1:5" ht="15.75" x14ac:dyDescent="0.3">
      <c r="A36" s="54" t="s">
        <v>26</v>
      </c>
      <c r="B36" s="55">
        <v>368742400</v>
      </c>
      <c r="C36" s="55"/>
      <c r="D36" s="55">
        <f t="shared" si="1"/>
        <v>368742400</v>
      </c>
      <c r="E36" s="56">
        <f t="shared" si="0"/>
        <v>8.7369810018460056E-3</v>
      </c>
    </row>
    <row r="37" spans="1:5" ht="16.5" thickBot="1" x14ac:dyDescent="0.35">
      <c r="A37" s="54"/>
      <c r="B37" s="55"/>
      <c r="C37" s="57"/>
      <c r="D37" s="57"/>
      <c r="E37" s="58"/>
    </row>
    <row r="38" spans="1:5" ht="16.5" thickBot="1" x14ac:dyDescent="0.35">
      <c r="A38" s="59" t="s">
        <v>27</v>
      </c>
      <c r="B38" s="60">
        <f>+B25+B11</f>
        <v>40783845706.394691</v>
      </c>
      <c r="C38" s="60">
        <f>+C11+C25</f>
        <v>1420938752</v>
      </c>
      <c r="D38" s="60">
        <f>+B38+C38</f>
        <v>42204784458.394691</v>
      </c>
      <c r="E38" s="61">
        <f t="shared" si="0"/>
        <v>1</v>
      </c>
    </row>
    <row r="39" spans="1:5" ht="15.75" thickTop="1" x14ac:dyDescent="0.3">
      <c r="A39" s="62"/>
    </row>
    <row r="40" spans="1:5" x14ac:dyDescent="0.3">
      <c r="A40" s="62"/>
    </row>
    <row r="41" spans="1:5" x14ac:dyDescent="0.3">
      <c r="A41" s="62"/>
    </row>
    <row r="42" spans="1:5" x14ac:dyDescent="0.3">
      <c r="A42" s="62"/>
    </row>
    <row r="43" spans="1:5" x14ac:dyDescent="0.3">
      <c r="A43" s="62"/>
    </row>
    <row r="44" spans="1:5" x14ac:dyDescent="0.3">
      <c r="A44" s="62"/>
    </row>
    <row r="45" spans="1:5" x14ac:dyDescent="0.3">
      <c r="A45" s="62"/>
    </row>
    <row r="46" spans="1:5" x14ac:dyDescent="0.3">
      <c r="A46" s="62"/>
    </row>
  </sheetData>
  <mergeCells count="7">
    <mergeCell ref="A2:E2"/>
    <mergeCell ref="A3:E3"/>
    <mergeCell ref="A4:E4"/>
    <mergeCell ref="A6:E6"/>
    <mergeCell ref="A8:A10"/>
    <mergeCell ref="C8:C10"/>
    <mergeCell ref="E8:E10"/>
  </mergeCells>
  <printOptions horizontalCentered="1"/>
  <pageMargins left="0.39370078740157483" right="0.39370078740157483" top="0.59055118110236227" bottom="0.59055118110236227" header="0.51181102362204722" footer="0.51181102362204722"/>
  <pageSetup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</vt:lpstr>
      <vt:lpstr>'Anexo 1'!Área_de_impresión</vt:lpstr>
      <vt:lpstr>'Anexo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2019-10-16T15:40:52Z</dcterms:created>
  <dcterms:modified xsi:type="dcterms:W3CDTF">2019-10-16T15:41:36Z</dcterms:modified>
</cp:coreProperties>
</file>